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P:\ger_projetos\1. Captacao\Arq_2026\Rubricas e Subrubricas\UFG\"/>
    </mc:Choice>
  </mc:AlternateContent>
  <xr:revisionPtr revIDLastSave="0" documentId="13_ncr:1_{C4E4A3F9-20D1-474C-A761-17D7A3227FF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ubricas" sheetId="8" r:id="rId1"/>
    <sheet name="Orientações" sheetId="9" r:id="rId2"/>
    <sheet name="1- Cronograma de Desembolso" sheetId="6" r:id="rId3"/>
  </sheets>
  <definedNames>
    <definedName name="_xlnm.Print_Area" localSheetId="2">'1- Cronograma de Desembolso'!$A$2:$K$194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52" i="6" l="1"/>
  <c r="I152" i="6" s="1"/>
  <c r="G153" i="6"/>
  <c r="I153" i="6" s="1"/>
  <c r="G154" i="6"/>
  <c r="G151" i="6"/>
  <c r="I154" i="6"/>
  <c r="K120" i="6"/>
  <c r="H166" i="6" l="1"/>
  <c r="H167" i="6"/>
  <c r="H168" i="6"/>
  <c r="E91" i="6"/>
  <c r="I151" i="6"/>
  <c r="I155" i="6" s="1"/>
  <c r="C24" i="6" s="1"/>
  <c r="I142" i="6"/>
  <c r="I141" i="6"/>
  <c r="I140" i="6"/>
  <c r="I139" i="6"/>
  <c r="I138" i="6"/>
  <c r="I137" i="6"/>
  <c r="I136" i="6"/>
  <c r="I135" i="6"/>
  <c r="I143" i="6" s="1"/>
  <c r="K126" i="6"/>
  <c r="K125" i="6"/>
  <c r="K124" i="6"/>
  <c r="K123" i="6"/>
  <c r="K122" i="6"/>
  <c r="K121" i="6"/>
  <c r="K119" i="6"/>
  <c r="K118" i="6"/>
  <c r="K117" i="6"/>
  <c r="C58" i="6"/>
  <c r="C50" i="6"/>
  <c r="C44" i="6"/>
  <c r="C38" i="6"/>
  <c r="C25" i="6" s="1"/>
  <c r="C29" i="6"/>
  <c r="K127" i="6" l="1"/>
  <c r="C27" i="6" s="1"/>
  <c r="H169" i="6"/>
  <c r="C26" i="6" s="1"/>
  <c r="C23" i="6" l="1"/>
  <c r="C22" i="6" s="1"/>
  <c r="C64" i="6" s="1"/>
  <c r="D16" i="6"/>
  <c r="O1" i="9" l="1"/>
  <c r="C76" i="6"/>
  <c r="C68" i="6"/>
  <c r="C69" i="6"/>
  <c r="C74" i="6"/>
  <c r="C20" i="6"/>
  <c r="D1" i="6" l="1"/>
  <c r="C70" i="6"/>
  <c r="C75" i="6" s="1"/>
  <c r="C77" i="6" s="1"/>
  <c r="B1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douglas</author>
  </authors>
  <commentList>
    <comment ref="C25" authorId="0" shapeId="0" xr:uid="{412C7361-2F09-4D9F-A481-89F3E0CBA095}">
      <text>
        <r>
          <rPr>
            <b/>
            <sz val="9"/>
            <color indexed="81"/>
            <rFont val="Tahoma"/>
            <family val="2"/>
          </rPr>
          <t>douglas:</t>
        </r>
        <r>
          <rPr>
            <sz val="9"/>
            <color indexed="81"/>
            <rFont val="Tahoma"/>
            <family val="2"/>
          </rPr>
          <t xml:space="preserve">
Contratação de Pessoa Física – Prestadores de Serviço sem CNPJ
*Se atentar para os encargos que incidem sobre essa contratação
</t>
        </r>
      </text>
    </comment>
    <comment ref="C26" authorId="0" shapeId="0" xr:uid="{21AB6664-EF6D-4759-81A9-CE80A70DF3A3}">
      <text>
        <r>
          <rPr>
            <b/>
            <sz val="9"/>
            <color indexed="81"/>
            <rFont val="Tahoma"/>
            <family val="2"/>
          </rPr>
          <t>douglas:</t>
        </r>
        <r>
          <rPr>
            <sz val="9"/>
            <color indexed="81"/>
            <rFont val="Tahoma"/>
            <family val="2"/>
          </rPr>
          <t xml:space="preserve">
Contratação de alunos para desenvolvimento de atividades meio/suporte. A previsão de valor deve conter a remuneração + auxílio transporte (R$ 220,00 reais mensais) + 5% de contribuição ao IEL.</t>
        </r>
      </text>
    </comment>
    <comment ref="C27" authorId="0" shapeId="0" xr:uid="{1EFC41D6-CAB0-400E-8419-12C077C77032}">
      <text>
        <r>
          <rPr>
            <b/>
            <sz val="9"/>
            <color indexed="81"/>
            <rFont val="Tahoma"/>
            <family val="2"/>
          </rPr>
          <t>douglas:</t>
        </r>
        <r>
          <rPr>
            <sz val="9"/>
            <color indexed="81"/>
            <rFont val="Tahoma"/>
            <family val="2"/>
          </rPr>
          <t xml:space="preserve">
Se atentar em seguir a resolução CONSUNI 12/2020 e descrever o pessoal no “Quadro de Pessoal”</t>
        </r>
      </text>
    </comment>
    <comment ref="C49" authorId="0" shapeId="0" xr:uid="{1690A34D-4A92-41D6-8FAF-4C328F069EF5}">
      <text>
        <r>
          <rPr>
            <b/>
            <sz val="9"/>
            <color indexed="81"/>
            <rFont val="Tahoma"/>
            <family val="2"/>
          </rPr>
          <t>douglas:</t>
        </r>
        <r>
          <rPr>
            <sz val="9"/>
            <color indexed="81"/>
            <rFont val="Tahoma"/>
            <family val="2"/>
          </rPr>
          <t xml:space="preserve">
Valor destinado a cobrir com os custos de deslocamento, alimentação e hospedagem de pessoal participante do projeto e indicado neste plano de trabalho.</t>
        </r>
      </text>
    </comment>
    <comment ref="C59" authorId="0" shapeId="0" xr:uid="{ABD73480-FF71-4771-8BAF-9A6CC0349A24}">
      <text>
        <r>
          <rPr>
            <b/>
            <sz val="9"/>
            <color indexed="81"/>
            <rFont val="Tahoma"/>
            <family val="2"/>
          </rPr>
          <t>douglas:</t>
        </r>
        <r>
          <rPr>
            <sz val="9"/>
            <color indexed="81"/>
            <rFont val="Tahoma"/>
            <family val="2"/>
          </rPr>
          <t xml:space="preserve">
Obras devem ser avaliadas e acompanhadas pelo SEINFRA/UFG.</t>
        </r>
      </text>
    </comment>
    <comment ref="C63" authorId="0" shapeId="0" xr:uid="{8E7BD9D8-5484-4D08-AA31-A09ED27D60D5}">
      <text>
        <r>
          <rPr>
            <b/>
            <sz val="9"/>
            <color indexed="81"/>
            <rFont val="Tahoma"/>
            <family val="2"/>
          </rPr>
          <t>douglas:</t>
        </r>
        <r>
          <rPr>
            <sz val="9"/>
            <color indexed="81"/>
            <rFont val="Tahoma"/>
            <family val="2"/>
          </rPr>
          <t xml:space="preserve">
Descrever os itens na Planilha "Detalhamento do Investimento"</t>
        </r>
      </text>
    </comment>
    <comment ref="B79" authorId="0" shapeId="0" xr:uid="{0A06326D-31DD-4317-ACB0-1587551A9953}">
      <text>
        <r>
          <rPr>
            <b/>
            <sz val="9"/>
            <color indexed="81"/>
            <rFont val="Tahoma"/>
            <family val="2"/>
          </rPr>
          <t>douglas:</t>
        </r>
        <r>
          <rPr>
            <sz val="9"/>
            <color indexed="81"/>
            <rFont val="Tahoma"/>
            <family val="2"/>
          </rPr>
          <t xml:space="preserve">
A somatória do valor deve ser igual ao valor da sub-rubrica “Equipamentos e Material Permanente”</t>
        </r>
      </text>
    </comment>
    <comment ref="B97" authorId="0" shapeId="0" xr:uid="{41A7FE02-7601-4E2A-9E72-AA5859A1EF43}">
      <text>
        <r>
          <rPr>
            <b/>
            <sz val="9"/>
            <color indexed="81"/>
            <rFont val="Tahoma"/>
            <family val="2"/>
          </rPr>
          <t>douglas:</t>
        </r>
        <r>
          <rPr>
            <sz val="9"/>
            <color indexed="81"/>
            <rFont val="Tahoma"/>
            <family val="2"/>
          </rPr>
          <t xml:space="preserve">
A somatória do valor deve ser igual ao valor da sub-rubrica “Equipamentos e Material Permanente”</t>
        </r>
      </text>
    </comment>
    <comment ref="E107" authorId="0" shapeId="0" xr:uid="{60782DEA-B7AE-4964-9F03-8B8C712CCF22}">
      <text>
        <r>
          <rPr>
            <b/>
            <sz val="9"/>
            <color indexed="81"/>
            <rFont val="Tahoma"/>
            <family val="2"/>
          </rPr>
          <t>douglas:</t>
        </r>
        <r>
          <rPr>
            <sz val="9"/>
            <color indexed="81"/>
            <rFont val="Tahoma"/>
            <family val="2"/>
          </rPr>
          <t xml:space="preserve">
Devem ser preenchidos mesmo que não tenha definida a pessoa.</t>
        </r>
      </text>
    </comment>
    <comment ref="D133" authorId="0" shapeId="0" xr:uid="{C62857EE-6A40-4500-82B8-3CB47683307A}">
      <text>
        <r>
          <rPr>
            <b/>
            <sz val="9"/>
            <color indexed="81"/>
            <rFont val="Tahoma"/>
            <family val="2"/>
          </rPr>
          <t>douglas:</t>
        </r>
        <r>
          <rPr>
            <sz val="9"/>
            <color indexed="81"/>
            <rFont val="Tahoma"/>
            <family val="2"/>
          </rPr>
          <t xml:space="preserve">
Devem ser preenchidos mesmo que não tenha definida a pessoa.</t>
        </r>
      </text>
    </comment>
    <comment ref="E150" authorId="0" shapeId="0" xr:uid="{6A645D76-AC95-465C-81E3-2C1EF00727BE}">
      <text>
        <r>
          <rPr>
            <b/>
            <sz val="9"/>
            <color indexed="81"/>
            <rFont val="Tahoma"/>
            <family val="2"/>
          </rPr>
          <t>douglas:</t>
        </r>
        <r>
          <rPr>
            <sz val="9"/>
            <color indexed="81"/>
            <rFont val="Tahoma"/>
            <family val="2"/>
          </rPr>
          <t xml:space="preserve">
Indicar perído de início e fim.</t>
        </r>
      </text>
    </comment>
    <comment ref="D164" authorId="0" shapeId="0" xr:uid="{D877B44D-64DF-4363-875B-EB2848644218}">
      <text>
        <r>
          <rPr>
            <b/>
            <sz val="9"/>
            <color indexed="81"/>
            <rFont val="Tahoma"/>
            <family val="2"/>
          </rPr>
          <t>douglas:</t>
        </r>
        <r>
          <rPr>
            <sz val="9"/>
            <color indexed="81"/>
            <rFont val="Tahoma"/>
            <family val="2"/>
          </rPr>
          <t xml:space="preserve">
Devem ser preenchidos mesmo que não tenha definida a pessoa.</t>
        </r>
      </text>
    </comment>
  </commentList>
</comments>
</file>

<file path=xl/sharedStrings.xml><?xml version="1.0" encoding="utf-8"?>
<sst xmlns="http://schemas.openxmlformats.org/spreadsheetml/2006/main" count="287" uniqueCount="229">
  <si>
    <t>2- Previsão de Despesas (a+b+c+d+e+f+g)</t>
  </si>
  <si>
    <t>Colaboradores eventuais (pessoal CLT)</t>
  </si>
  <si>
    <t>Estagiários</t>
  </si>
  <si>
    <t>Bolsas</t>
  </si>
  <si>
    <t>b- Serviços de Terceiros P. Jurídica</t>
  </si>
  <si>
    <t>1- Receita</t>
  </si>
  <si>
    <t>Valor (R$)</t>
  </si>
  <si>
    <t>Item</t>
  </si>
  <si>
    <t>Total</t>
  </si>
  <si>
    <t>II.c. Plano de Aplicação dos Recursos Financeiros</t>
  </si>
  <si>
    <t>II.c.Detalhamento e Justificativa do Investimento</t>
  </si>
  <si>
    <t>Quantidade</t>
  </si>
  <si>
    <t>Descrição (Equipamentos/Móveis/Obras)</t>
  </si>
  <si>
    <t>Valor</t>
  </si>
  <si>
    <t>Período</t>
  </si>
  <si>
    <t>TOTAL</t>
  </si>
  <si>
    <t>Nome</t>
  </si>
  <si>
    <t>Registro Funcional ou Matrícula</t>
  </si>
  <si>
    <t>Instituição de vinculação</t>
  </si>
  <si>
    <t>Período / Duração/mês</t>
  </si>
  <si>
    <t>Carga Horária Mensal</t>
  </si>
  <si>
    <t>Valor Mensal</t>
  </si>
  <si>
    <t>Valor Total</t>
  </si>
  <si>
    <t>Dados</t>
  </si>
  <si>
    <r>
      <rPr>
        <b/>
        <sz val="11"/>
        <color theme="1"/>
        <rFont val="Calibri"/>
        <family val="2"/>
        <scheme val="minor"/>
      </rPr>
      <t>Vinculação</t>
    </r>
    <r>
      <rPr>
        <sz val="11"/>
        <color theme="1"/>
        <rFont val="Calibri"/>
        <family val="2"/>
        <scheme val="minor"/>
      </rPr>
      <t xml:space="preserve"> (Docente, Téc. Adm., Discente)</t>
    </r>
  </si>
  <si>
    <t>III.c. Outros Participantes (Pesquisador Externo/Convidado) forma de bolsa</t>
  </si>
  <si>
    <t>CPF</t>
  </si>
  <si>
    <t>Modalidade (*)</t>
  </si>
  <si>
    <t>III.d. Outros Participantes - Regime de CLT</t>
  </si>
  <si>
    <t>Cargo</t>
  </si>
  <si>
    <t>a. Período / Duração</t>
  </si>
  <si>
    <t>b. Salário base mensal</t>
  </si>
  <si>
    <t>c. Encargos - mensal (*)</t>
  </si>
  <si>
    <t>Valor Total              (a * (b+c+d) )</t>
  </si>
  <si>
    <t>Carga Horária semanal</t>
  </si>
  <si>
    <t>(*) Valor estimado dos encargos (INSS, PIS, FGTS, reserva rescisória proporcional) + benefícios obrigatórios</t>
  </si>
  <si>
    <t>(**) Benefícios não obrigatórios (indicar se houver) + gratificação de fundação (indicar se houver)</t>
  </si>
  <si>
    <t>II.b. Cronograma de desembolso dos recursos</t>
  </si>
  <si>
    <t>Parcela</t>
  </si>
  <si>
    <t>Data</t>
  </si>
  <si>
    <t>Custos Indiretos para a UA/Órgão</t>
  </si>
  <si>
    <t>VALOR</t>
  </si>
  <si>
    <t>II.f.Valor Total do Plano de Trabalho</t>
  </si>
  <si>
    <t>ITENS</t>
  </si>
  <si>
    <t>Previsão de despesas do projeto</t>
  </si>
  <si>
    <t>Previsão de Custos Indiretos</t>
  </si>
  <si>
    <t>DAO da Fundação</t>
  </si>
  <si>
    <t>Total do Plano de Trabalho</t>
  </si>
  <si>
    <t/>
  </si>
  <si>
    <t>Gás Engarrafado</t>
  </si>
  <si>
    <t>Explosivos E Munições</t>
  </si>
  <si>
    <t>Alimentos Para Animais</t>
  </si>
  <si>
    <t>Gêneros De Alimentação</t>
  </si>
  <si>
    <t>Animais Para Pesquisa E Abate</t>
  </si>
  <si>
    <t>Material Farmacológico</t>
  </si>
  <si>
    <t>Material Odontológico</t>
  </si>
  <si>
    <t>Material De Coudelaria Ou De Uso Zootécnico</t>
  </si>
  <si>
    <t>Material De Caça E Pesca</t>
  </si>
  <si>
    <t>Material Educativo E Esportivo</t>
  </si>
  <si>
    <t>Material De Expediente</t>
  </si>
  <si>
    <t>Material De Acondicionamento E Embalagem</t>
  </si>
  <si>
    <t>Material De Copa E Cozinha</t>
  </si>
  <si>
    <t>Material Elétrico E Eletrônico</t>
  </si>
  <si>
    <t>Material De Proteção E Segurança</t>
  </si>
  <si>
    <t>Material Para Comunicações</t>
  </si>
  <si>
    <t>Material Laboratorial</t>
  </si>
  <si>
    <t>Material Hospitalar</t>
  </si>
  <si>
    <t>Material Biológico</t>
  </si>
  <si>
    <t>Material Para Utilização Em Gráfica</t>
  </si>
  <si>
    <t>Ferramentas</t>
  </si>
  <si>
    <t>Material Bibliográfico Não Imobilizável</t>
  </si>
  <si>
    <t>Condomínios</t>
  </si>
  <si>
    <t>Direitos Autorais</t>
  </si>
  <si>
    <t>Armazenagem</t>
  </si>
  <si>
    <t>Locação De Imóveis</t>
  </si>
  <si>
    <t>Manutenção E Conservação De Veículos</t>
  </si>
  <si>
    <t>Manutenção E Conservação De Bens Imóveis</t>
  </si>
  <si>
    <t>Fornecimento De Alimentação</t>
  </si>
  <si>
    <t>Serviços De Limpeza E Conservação</t>
  </si>
  <si>
    <t>Serviços De Comunicação Em Geral</t>
  </si>
  <si>
    <t>Serviço De Seleção E Treinamento</t>
  </si>
  <si>
    <t>Serviços Médicos E Odontológicos</t>
  </si>
  <si>
    <t>Serviço De Apoio Administrativo, Técnico E Operacional</t>
  </si>
  <si>
    <t>Confecção De Uniformes, Bandeiras E Flâmulas</t>
  </si>
  <si>
    <t>Fretes E Transportes De Encomendas</t>
  </si>
  <si>
    <t>Serviços De Áudio, Vídeo E Foto</t>
  </si>
  <si>
    <t>Outros Serviços De Pessoa Física</t>
  </si>
  <si>
    <t>Manutenção De Software</t>
  </si>
  <si>
    <t>Locação De Softwares</t>
  </si>
  <si>
    <t>Locação De Máquinas E Equipamentos</t>
  </si>
  <si>
    <t>Locação Bens Móveis E Outras Naturezas E Intangíveis</t>
  </si>
  <si>
    <t>Serviços De Energia Elétrica</t>
  </si>
  <si>
    <t>Serviços De Água E Esgoto</t>
  </si>
  <si>
    <t>Serviços De Gás</t>
  </si>
  <si>
    <t>Produções Jornalísticas</t>
  </si>
  <si>
    <t>Serviços De Análises E Pesquisas Científicas</t>
  </si>
  <si>
    <t>Serviços De Telecomunicações</t>
  </si>
  <si>
    <t>Serviços Gráficos</t>
  </si>
  <si>
    <t>Serviços De Apoio Ao Ensino</t>
  </si>
  <si>
    <t>Serviços Judiciários</t>
  </si>
  <si>
    <t>Seguros Em Geral</t>
  </si>
  <si>
    <t>Limpeza E Conservação</t>
  </si>
  <si>
    <t>Serviços Bancários</t>
  </si>
  <si>
    <t>Serviços De Cópias E Reprodução De Documentos</t>
  </si>
  <si>
    <t>Aeronaves</t>
  </si>
  <si>
    <t>Aparelhos De Medição E Orientação</t>
  </si>
  <si>
    <t>Aparelhos E Equipamentos De Comunicação</t>
  </si>
  <si>
    <t>Coleções E Materiais Bibliográficos</t>
  </si>
  <si>
    <t>Equipamento De Proteção, Segurança E Socorro</t>
  </si>
  <si>
    <t>Instrumentos Musicais E Artísticos</t>
  </si>
  <si>
    <t>Máquinas E Equipam. De Natureza Industrial</t>
  </si>
  <si>
    <t>Máquinas E Equipamentos Energéticos</t>
  </si>
  <si>
    <t>Máquinas E Equipamentos Gráficos</t>
  </si>
  <si>
    <t>Equipamentos Para Áudio, Vídeo E Foto</t>
  </si>
  <si>
    <t>Equipamentos De Processamento De Dados</t>
  </si>
  <si>
    <t>Máquinas E Equipamentos Agrícolas E Rodoviários</t>
  </si>
  <si>
    <t>Mobiliário Em Geral</t>
  </si>
  <si>
    <t>Obras De Arte E Peças Para Museu</t>
  </si>
  <si>
    <t>Semoventes E Equipamentos De Montaria</t>
  </si>
  <si>
    <t>Veículos Diversos</t>
  </si>
  <si>
    <t>Equipamentos De Mergulho E Salvamento</t>
  </si>
  <si>
    <t>Equipamentos E Sistema De Proteção E Vigilância Ambiental</t>
  </si>
  <si>
    <t>Outros Materiais Permanentes</t>
  </si>
  <si>
    <t>d. Benefícios - mensal (**)</t>
  </si>
  <si>
    <t>Sementes, Mudas De Plantas E Insumos</t>
  </si>
  <si>
    <t>Aparelhos, Equipamentos, Utensílios Médico-Odontológico, Laboratorial E Hospitalar</t>
  </si>
  <si>
    <t>Hospedagem e Alimentação </t>
  </si>
  <si>
    <t>Assinatura de Periódicos/Anuidades</t>
  </si>
  <si>
    <t>Reprodução de documentos</t>
  </si>
  <si>
    <t>Confecção de cartaz para divulgação</t>
  </si>
  <si>
    <t>Despesas Acessórias de Importação</t>
  </si>
  <si>
    <t>Adequação do espaço </t>
  </si>
  <si>
    <t>Despesas Bancárias </t>
  </si>
  <si>
    <t>Outros serviços  </t>
  </si>
  <si>
    <t>Material de Consumo</t>
  </si>
  <si>
    <t>Material de Laboratório</t>
  </si>
  <si>
    <t>Material de manutenção de máquinas, equipamentos e veículos</t>
  </si>
  <si>
    <t>Material de Limpeza</t>
  </si>
  <si>
    <t>Combustíveis e lubrificantes</t>
  </si>
  <si>
    <t>Outros materiais</t>
  </si>
  <si>
    <t>Obras e Instalações</t>
  </si>
  <si>
    <t>Equipamento e Material Permanente</t>
  </si>
  <si>
    <t>Diárias</t>
  </si>
  <si>
    <t>Serviço de Consultoria</t>
  </si>
  <si>
    <t>Aquisição de Software</t>
  </si>
  <si>
    <t>Serviços de Terceiros - Serviço de Manutenção</t>
  </si>
  <si>
    <t>Serviços de Terceiros - Tx. De Inscrição em Congresso ou Evento</t>
  </si>
  <si>
    <t>Serviços de Terceiros - Serviços Computacionais</t>
  </si>
  <si>
    <t>Rubrica</t>
  </si>
  <si>
    <t>SubRubrica</t>
  </si>
  <si>
    <t>Conta Contábil</t>
  </si>
  <si>
    <t>01 Pessoal, encargos sociais e benefícios</t>
  </si>
  <si>
    <t>Ordenados e Salários</t>
  </si>
  <si>
    <t>Encargos Sociais</t>
  </si>
  <si>
    <t>02 Diárias</t>
  </si>
  <si>
    <t>03 Material de Consumo</t>
  </si>
  <si>
    <t>04 Serviços Terceiros Pessoa Física</t>
  </si>
  <si>
    <t>Serviços Terceiros Pessoa Física</t>
  </si>
  <si>
    <t>05 Serviços Terceiros Pessoa Jurídica</t>
  </si>
  <si>
    <t>Serviços Terceiros Pessoa Jurídica</t>
  </si>
  <si>
    <t>Manutenção de máquinas e equipamentos</t>
  </si>
  <si>
    <t>06 Despesas com Locomoção</t>
  </si>
  <si>
    <t>Despesas com Locomoção</t>
  </si>
  <si>
    <t>Passagens Aéreas</t>
  </si>
  <si>
    <t>Passagens Terrestres</t>
  </si>
  <si>
    <t>Outras Despesas com Locomoção</t>
  </si>
  <si>
    <t>07 Despesas de Capital</t>
  </si>
  <si>
    <t>Aquisição de Softwares</t>
  </si>
  <si>
    <t>08 DAO e Custos Indiretos</t>
  </si>
  <si>
    <t>Despesas Administrativas Operacionais - DAO</t>
  </si>
  <si>
    <t>Custos Indiretos do Projeto</t>
  </si>
  <si>
    <t xml:space="preserve">Auxílio Financeiro </t>
  </si>
  <si>
    <t>Auxílio Financeiro</t>
  </si>
  <si>
    <t>Encargos s/ CLT (≈ 87 %)</t>
  </si>
  <si>
    <t>Serviço De Transporte</t>
  </si>
  <si>
    <t>Mão de obra terceirizada</t>
  </si>
  <si>
    <t>Taxis e afins</t>
  </si>
  <si>
    <t>Serviço de Organização e Preparação de Eventos</t>
  </si>
  <si>
    <t>a- Pessoal, Encargos Sociais e Benefícios</t>
  </si>
  <si>
    <t>c- Serviços de Terceiros P. Física</t>
  </si>
  <si>
    <t>d- Passagens e Despesas com Locomoção</t>
  </si>
  <si>
    <t>e- Despesas com diárias</t>
  </si>
  <si>
    <t>f- Material de Consumo</t>
  </si>
  <si>
    <t>g- Investimentos</t>
  </si>
  <si>
    <t>Vinculação</t>
  </si>
  <si>
    <t>Passagens Fluviais</t>
  </si>
  <si>
    <t>Serviço de Montagem de Evento</t>
  </si>
  <si>
    <t>Serviço de Decoração</t>
  </si>
  <si>
    <t>Serviço de Iluminação</t>
  </si>
  <si>
    <t>Serviço de Som</t>
  </si>
  <si>
    <t>Atrações Artísticas</t>
  </si>
  <si>
    <t>Fornecimento de Kits de Apoio</t>
  </si>
  <si>
    <t>Encargos s/ serviços (20% INSS s/ RPA)</t>
  </si>
  <si>
    <t>Descrição dos Recursos da IFES (Equipamentos, Laboratórios, Salas etc)</t>
  </si>
  <si>
    <t>II.a. Detalhamento da Receita (valor total e origem dos recursos)</t>
  </si>
  <si>
    <t>Carga Horária Anual</t>
  </si>
  <si>
    <t xml:space="preserve">Justificar os valores das bolsas indicando os seus referencias: </t>
  </si>
  <si>
    <t xml:space="preserve">Relatar a forma de seleção dos bolsistas: </t>
  </si>
  <si>
    <t xml:space="preserve">Relatar a forma de seleção dos colaborades: </t>
  </si>
  <si>
    <t xml:space="preserve">Justificar os valores dos salários indicando os seus referenciais: </t>
  </si>
  <si>
    <t xml:space="preserve">Indicação dos Benefícios não obrigatórios e gratificação de fundação (se houver) com os respectivos valores: </t>
  </si>
  <si>
    <t>III.e. Estagiários</t>
  </si>
  <si>
    <t>Vale Transporte</t>
  </si>
  <si>
    <r>
      <t>Justificativa:</t>
    </r>
    <r>
      <rPr>
        <sz val="11"/>
        <color theme="1"/>
        <rFont val="Calibri"/>
        <family val="2"/>
        <scheme val="minor"/>
      </rPr>
      <t xml:space="preserve"> É importante a aquisição de equipamento para viabilizar o desenvolvimento da pesquisa.</t>
    </r>
  </si>
  <si>
    <t>Período / mês</t>
  </si>
  <si>
    <t>Duração / mês</t>
  </si>
  <si>
    <t>Equipamento de Informática</t>
  </si>
  <si>
    <t>II - RECURSOS FINANCEIROS E APLICAÇÃO</t>
  </si>
  <si>
    <t>Custos Indiretos para a UFG</t>
  </si>
  <si>
    <t>Considerando o valor resultante do Cronograma de Desembolso; considerando a DAO da Fundação em um percentual médio de 10% e, considerando os Custos Indiretos da Universidade em um percentual definido de 16%, o valor disponível para distribuição no Quadro "II.c Plano de Aplicação é de dos Recursos Financeiros" é de:</t>
  </si>
  <si>
    <t>II.c.Identificação dos recursos da UFG</t>
  </si>
  <si>
    <t>III.a. Participantes  (da UFG ou de outras IFES) de forma voluntária (Lei nº 8.958/1994 e 10.973/2004)</t>
  </si>
  <si>
    <t>III.b. Participantes com recebimento de bolsa (da UFG ou de outras IFES) (Lei nº 8.958/1994 e 10.973/2004)</t>
  </si>
  <si>
    <t xml:space="preserve">Descrição (se Emenda Federal, informar o número): </t>
  </si>
  <si>
    <t>(*) Refere-se à modalidade definida nos termos da RESOLUÇÃO CONSUNI Nº 83/2021</t>
  </si>
  <si>
    <t>II.d.Valor dos Custos Indiretos do Projeto (CIP) para a UFG</t>
  </si>
  <si>
    <t>PROFA. DRA. SANDRAMARA MATIAS CHAVES</t>
  </si>
  <si>
    <t>PROFA. DRA. FLÁVIA APARECIDA DE OLIVEIRA</t>
  </si>
  <si>
    <t>III - QUADRO DE PESSOAL</t>
  </si>
  <si>
    <t>IV- APROVAÇÃO PELOS PARTÍCIPES</t>
  </si>
  <si>
    <t>Goiânia, 2026</t>
  </si>
  <si>
    <t>Reitora - UFG</t>
  </si>
  <si>
    <t>PROF. DR. VICENTE DA ROCHA SOARES</t>
  </si>
  <si>
    <t>Pró-Reitor de Adminsitração e Finanças</t>
  </si>
  <si>
    <t>Diretora Executiva - FUNAPE</t>
  </si>
  <si>
    <t>PROF. DR.</t>
  </si>
  <si>
    <t>Diretor UA / Órgão</t>
  </si>
  <si>
    <t>PROF.</t>
  </si>
  <si>
    <t>Coordenador do Projeto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</si>
</sst>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49">
    <xf numFmtId="0" fontId="0" fillId="0" borderId="0" xfId="0"/>
    <xf numFmtId="0" fontId="0" fillId="0" borderId="6" xfId="0" applyBorder="1" applyAlignment="1">
      <alignment wrapText="1"/>
    </xf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44" fontId="0" fillId="0" borderId="0" xfId="0" applyNumberFormat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Continuous"/>
      <protection locked="0"/>
    </xf>
    <xf numFmtId="0" fontId="1" fillId="0" borderId="1" xfId="0" applyFont="1" applyBorder="1" applyAlignment="1" applyProtection="1">
      <alignment horizontal="center"/>
      <protection locked="0"/>
    </xf>
    <xf numFmtId="44" fontId="1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44" fontId="0" fillId="0" borderId="1" xfId="0" applyNumberFormat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44" fontId="1" fillId="2" borderId="1" xfId="0" applyNumberFormat="1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0" borderId="1" xfId="0" applyBorder="1" applyProtection="1">
      <protection locked="0"/>
    </xf>
    <xf numFmtId="44" fontId="0" fillId="0" borderId="1" xfId="0" applyNumberFormat="1" applyBorder="1" applyProtection="1">
      <protection locked="0"/>
    </xf>
    <xf numFmtId="0" fontId="0" fillId="6" borderId="1" xfId="0" applyFill="1" applyBorder="1" applyProtection="1">
      <protection locked="0"/>
    </xf>
    <xf numFmtId="44" fontId="0" fillId="6" borderId="1" xfId="0" applyNumberFormat="1" applyFill="1" applyBorder="1" applyProtection="1">
      <protection locked="0"/>
    </xf>
    <xf numFmtId="0" fontId="0" fillId="0" borderId="1" xfId="1" applyNumberFormat="1" applyFont="1" applyBorder="1" applyProtection="1">
      <protection locked="0"/>
    </xf>
    <xf numFmtId="0" fontId="0" fillId="6" borderId="1" xfId="0" applyFont="1" applyFill="1" applyBorder="1" applyProtection="1">
      <protection locked="0"/>
    </xf>
    <xf numFmtId="0" fontId="1" fillId="6" borderId="1" xfId="0" applyFont="1" applyFill="1" applyBorder="1" applyProtection="1">
      <protection locked="0"/>
    </xf>
    <xf numFmtId="44" fontId="0" fillId="0" borderId="1" xfId="1" applyFont="1" applyBorder="1" applyProtection="1">
      <protection locked="0"/>
    </xf>
    <xf numFmtId="44" fontId="0" fillId="0" borderId="1" xfId="0" applyNumberFormat="1" applyBorder="1" applyAlignment="1" applyProtection="1">
      <alignment wrapText="1"/>
      <protection locked="0"/>
    </xf>
    <xf numFmtId="44" fontId="0" fillId="0" borderId="0" xfId="0" applyNumberFormat="1" applyProtection="1"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6" borderId="10" xfId="0" applyFont="1" applyFill="1" applyBorder="1" applyAlignment="1" applyProtection="1">
      <alignment horizontal="centerContinuous" vertical="center" wrapText="1"/>
      <protection locked="0"/>
    </xf>
    <xf numFmtId="0" fontId="1" fillId="6" borderId="9" xfId="0" applyFont="1" applyFill="1" applyBorder="1" applyAlignment="1" applyProtection="1">
      <alignment horizontal="centerContinuous" vertical="center"/>
      <protection locked="0"/>
    </xf>
    <xf numFmtId="44" fontId="1" fillId="6" borderId="9" xfId="0" applyNumberFormat="1" applyFont="1" applyFill="1" applyBorder="1" applyAlignment="1" applyProtection="1">
      <alignment horizontal="centerContinuous" vertical="center"/>
      <protection locked="0"/>
    </xf>
    <xf numFmtId="0" fontId="1" fillId="6" borderId="11" xfId="0" applyFont="1" applyFill="1" applyBorder="1" applyAlignment="1" applyProtection="1">
      <alignment horizontal="centerContinuous" vertical="center"/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44" fontId="0" fillId="0" borderId="5" xfId="0" applyNumberFormat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3" borderId="5" xfId="0" applyFont="1" applyFill="1" applyBorder="1" applyAlignment="1" applyProtection="1">
      <alignment horizontal="centerContinuous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left"/>
      <protection locked="0"/>
    </xf>
    <xf numFmtId="0" fontId="0" fillId="3" borderId="3" xfId="0" applyFill="1" applyBorder="1" applyAlignment="1" applyProtection="1">
      <alignment horizontal="left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0" fillId="6" borderId="0" xfId="0" applyFill="1" applyProtection="1">
      <protection locked="0"/>
    </xf>
    <xf numFmtId="0" fontId="1" fillId="6" borderId="0" xfId="0" applyFont="1" applyFill="1" applyProtection="1">
      <protection locked="0"/>
    </xf>
    <xf numFmtId="0" fontId="1" fillId="3" borderId="3" xfId="0" applyFont="1" applyFill="1" applyBorder="1" applyAlignment="1" applyProtection="1">
      <alignment horizontal="centerContinuous"/>
      <protection locked="0"/>
    </xf>
    <xf numFmtId="4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centerContinuous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4" fontId="4" fillId="0" borderId="1" xfId="1" applyFont="1" applyBorder="1" applyAlignment="1" applyProtection="1">
      <alignment horizontal="center" vertical="center"/>
      <protection locked="0"/>
    </xf>
    <xf numFmtId="44" fontId="0" fillId="0" borderId="1" xfId="0" applyNumberFormat="1" applyBorder="1" applyProtection="1"/>
    <xf numFmtId="44" fontId="0" fillId="6" borderId="1" xfId="0" applyNumberFormat="1" applyFill="1" applyBorder="1" applyProtection="1"/>
    <xf numFmtId="44" fontId="1" fillId="2" borderId="1" xfId="0" applyNumberFormat="1" applyFont="1" applyFill="1" applyBorder="1" applyProtection="1"/>
    <xf numFmtId="44" fontId="1" fillId="5" borderId="1" xfId="0" applyNumberFormat="1" applyFont="1" applyFill="1" applyBorder="1" applyProtection="1"/>
    <xf numFmtId="44" fontId="1" fillId="0" borderId="1" xfId="0" applyNumberFormat="1" applyFont="1" applyBorder="1" applyAlignment="1" applyProtection="1">
      <alignment horizontal="center"/>
    </xf>
    <xf numFmtId="44" fontId="0" fillId="0" borderId="1" xfId="1" applyFont="1" applyBorder="1" applyProtection="1"/>
    <xf numFmtId="44" fontId="1" fillId="0" borderId="7" xfId="0" applyNumberFormat="1" applyFont="1" applyBorder="1" applyProtection="1"/>
    <xf numFmtId="44" fontId="0" fillId="0" borderId="7" xfId="0" applyNumberFormat="1" applyBorder="1" applyProtection="1"/>
    <xf numFmtId="44" fontId="1" fillId="0" borderId="1" xfId="0" applyNumberFormat="1" applyFont="1" applyBorder="1" applyAlignment="1" applyProtection="1">
      <alignment horizontal="right"/>
    </xf>
    <xf numFmtId="44" fontId="1" fillId="0" borderId="1" xfId="1" applyFont="1" applyBorder="1" applyProtection="1"/>
    <xf numFmtId="44" fontId="1" fillId="7" borderId="1" xfId="1" applyFont="1" applyFill="1" applyBorder="1" applyAlignment="1">
      <alignment horizontal="center" vertical="center"/>
    </xf>
    <xf numFmtId="44" fontId="1" fillId="0" borderId="0" xfId="0" applyNumberFormat="1" applyFont="1" applyAlignment="1" applyProtection="1">
      <alignment horizontal="center" vertical="center"/>
      <protection locked="0"/>
    </xf>
    <xf numFmtId="0" fontId="1" fillId="7" borderId="1" xfId="0" applyFont="1" applyFill="1" applyBorder="1" applyAlignment="1">
      <alignment horizontal="left" vertical="top" wrapText="1"/>
    </xf>
    <xf numFmtId="0" fontId="0" fillId="0" borderId="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10" xfId="0" applyFont="1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right"/>
      <protection locked="0"/>
    </xf>
    <xf numFmtId="0" fontId="1" fillId="0" borderId="9" xfId="0" applyFont="1" applyBorder="1" applyAlignment="1" applyProtection="1">
      <alignment horizontal="right"/>
      <protection locked="0"/>
    </xf>
    <xf numFmtId="0" fontId="1" fillId="0" borderId="11" xfId="0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left"/>
      <protection locked="0"/>
    </xf>
    <xf numFmtId="0" fontId="1" fillId="4" borderId="13" xfId="0" applyFont="1" applyFill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left"/>
      <protection locked="0"/>
    </xf>
    <xf numFmtId="0" fontId="1" fillId="4" borderId="0" xfId="0" applyFont="1" applyFill="1" applyAlignment="1" applyProtection="1">
      <alignment horizontal="left"/>
      <protection locked="0"/>
    </xf>
    <xf numFmtId="0" fontId="0" fillId="4" borderId="0" xfId="0" applyFill="1" applyAlignment="1" applyProtection="1">
      <alignment horizontal="center"/>
      <protection locked="0"/>
    </xf>
    <xf numFmtId="44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Fill="1" applyProtection="1">
      <protection locked="0"/>
    </xf>
    <xf numFmtId="0" fontId="1" fillId="4" borderId="10" xfId="0" applyFont="1" applyFill="1" applyBorder="1" applyAlignment="1" applyProtection="1">
      <alignment horizontal="left"/>
      <protection locked="0"/>
    </xf>
    <xf numFmtId="0" fontId="0" fillId="4" borderId="9" xfId="0" applyFill="1" applyBorder="1" applyAlignment="1" applyProtection="1">
      <alignment horizontal="center"/>
      <protection locked="0"/>
    </xf>
    <xf numFmtId="44" fontId="0" fillId="4" borderId="9" xfId="0" applyNumberFormat="1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44" fontId="0" fillId="0" borderId="0" xfId="0" applyNumberFormat="1" applyBorder="1" applyAlignment="1" applyProtection="1">
      <alignment horizontal="center"/>
      <protection locked="0"/>
    </xf>
    <xf numFmtId="0" fontId="0" fillId="0" borderId="15" xfId="0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44" fontId="1" fillId="0" borderId="0" xfId="0" applyNumberFormat="1" applyFon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44" fontId="0" fillId="0" borderId="13" xfId="0" applyNumberFormat="1" applyBorder="1" applyAlignment="1" applyProtection="1">
      <alignment horizontal="center"/>
      <protection locked="0"/>
    </xf>
    <xf numFmtId="0" fontId="0" fillId="0" borderId="14" xfId="0" applyBorder="1" applyProtection="1">
      <protection locked="0"/>
    </xf>
  </cellXfs>
  <cellStyles count="2">
    <cellStyle name="Moeda" xfId="1" builtinId="4"/>
    <cellStyle name="Normal" xfId="0" builtinId="0"/>
  </cellStyles>
  <dxfs count="6"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257174</xdr:rowOff>
    </xdr:from>
    <xdr:to>
      <xdr:col>13</xdr:col>
      <xdr:colOff>600076</xdr:colOff>
      <xdr:row>42</xdr:row>
      <xdr:rowOff>104775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7175" y="1066799"/>
          <a:ext cx="7915276" cy="77247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ORIENTAÇÕES PARA PREENCHIMENTO</a:t>
          </a:r>
        </a:p>
        <a:p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Passo 01: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Realizar o preenchimento do Quadro "II.a. Detalhamento da Receita" informando a origem da receita do projeto;</a:t>
          </a:r>
        </a:p>
        <a:p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Passo 02: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Realizar o preenchimento do Quadro "II.b. Cronograma de Desembolso", com a previsão de receita do projeto ao longo de sua execução;</a:t>
          </a:r>
        </a:p>
        <a:p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Passo 03: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Realizar o preenchimento do Quadro "II.c. Plano de Aplicação dos Recursos Financeiros", com os valores a serem destinados para cada classificação de despesa, conforme observações abaixo:</a:t>
          </a:r>
        </a:p>
        <a:p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 1: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Considerando a necessidade de previsão de alocação de valores nas despesas com Custos Indiretos para a UFG e DAO da Fundação, aproximadamente 87% da receita do projeto deve ser distribuída no quadro "II.c. Plano de Aplicação dos Recursos Financeiros. O valor exato a ser distribuído deve ser consultado acima, na célula O2.</a:t>
          </a:r>
        </a:p>
        <a:p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 2: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Como forma de melhor discriminar as despesas elencadas nas rubricas de "Serviços de Terceiros P. Jurídica", "Serviços de Terceiros P. Física", “Passagens e Despesas com Locomoção”, "Material de Consumo" e "Investimentos", no campo de despesa de cada rubrica deve ser selecionada a sub-rubrica elencada no campo de seleção;</a:t>
          </a:r>
        </a:p>
        <a:p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 3: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Sub-rubricas que possuem previsão de seu valor acima de R$ 39.999,99 devem, necessariamente, ter suas despesas executadas apenas pelo St. de Compras da Fundação, que irá executar o Processo de Seleção Pública para toda contratação/aquisição realizada, conforme disposto no Decreto 8.241/2014 do Gov. Federal. 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estes casos não será possível a execução de compras diretas por parte da coordenação do projeto, tão pouco a solicitação de ressarcimentos para aquisição realizada sem intermédio do St. de Compras da Fundação; </a:t>
          </a:r>
        </a:p>
        <a:p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 4: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 preenchimento da sub-rubrica "Bolsas" será realizado de forma automática a partir do preenchimento manual dos Quadros "III.b. Participantes com recebimento de bolsa" e "III.c. “Outros Participantes forma de bolsa”, de acordo com o previsto na Resolução 083/2021 CONSUNI UFG;</a:t>
          </a:r>
        </a:p>
        <a:p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 5: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 preenchimento da sub-rubrica "Colaboradores eventuais (pessoal CLT)", será realizado de forma automática a partir do preenchimento manual do Quadro "III.d. Outros Participantes - Regime de CLT";</a:t>
          </a:r>
        </a:p>
        <a:p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 6: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 equipamentos e materiais permanentes a serem adquiridos nas sub-rubricas elencadas no item "g- Investimentos" devem ser detalhados no Quadro "II.c.- Detalhamento e Justificativa do Investimento";</a:t>
          </a:r>
        </a:p>
        <a:p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Passo 04</a:t>
          </a:r>
          <a:r>
            <a:rPr lang="pt-BR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Encaminhar esta planilha e o arquivo do Plano de Trabalho preenchido com as informações da execução técnica do Projeto ao St. de Captação de Projetos da FUNAPE, para tornar possível sua revisão, validação e 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confirmação dos valores de Custos Indiretos para a UFG e Despesa Administrativa Operacional - DAO da Fundação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Após a devida validação, a documentação será encaminhada para posterior aprovação do projeto pelo Conselho Deliberativo da FUNAPE. </a:t>
          </a:r>
        </a:p>
        <a:p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Obs: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tornar possível o envio da planilha via SEI, basta exportar o arquivo para formato PDF. A operação é possível realizando o passo a passo:</a:t>
          </a:r>
        </a:p>
        <a:p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Arquivo &gt; Exportar &gt; Criar Documento PDF/XPS &gt; Criar PDF/XPS </a:t>
          </a:r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t-BR" sz="1100" b="0" baseline="0"/>
        </a:p>
        <a:p>
          <a:endParaRPr lang="pt-BR" sz="1100" b="1" baseline="0"/>
        </a:p>
        <a:p>
          <a:endParaRPr lang="pt-BR" sz="1100" baseline="0"/>
        </a:p>
        <a:p>
          <a:endParaRPr lang="pt-BR" sz="1100" baseline="0"/>
        </a:p>
        <a:p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5</xdr:row>
          <xdr:rowOff>9525</xdr:rowOff>
        </xdr:from>
        <xdr:to>
          <xdr:col>1</xdr:col>
          <xdr:colOff>1143000</xdr:colOff>
          <xdr:row>6</xdr:row>
          <xdr:rowOff>19050</xdr:rowOff>
        </xdr:to>
        <xdr:sp macro="" textlink="">
          <xdr:nvSpPr>
            <xdr:cNvPr id="5140" name="Público" descr="PÚBLICO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2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PÚBLICO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3381375</xdr:colOff>
          <xdr:row>4</xdr:row>
          <xdr:rowOff>104775</xdr:rowOff>
        </xdr:from>
        <xdr:to>
          <xdr:col>2</xdr:col>
          <xdr:colOff>419100</xdr:colOff>
          <xdr:row>6</xdr:row>
          <xdr:rowOff>76200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2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PRIVADO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504825</xdr:colOff>
          <xdr:row>5</xdr:row>
          <xdr:rowOff>28575</xdr:rowOff>
        </xdr:from>
        <xdr:to>
          <xdr:col>3</xdr:col>
          <xdr:colOff>209550</xdr:colOff>
          <xdr:row>5</xdr:row>
          <xdr:rowOff>295275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2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AUTOFINANCIADO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5</xdr:row>
          <xdr:rowOff>9525</xdr:rowOff>
        </xdr:from>
        <xdr:to>
          <xdr:col>1</xdr:col>
          <xdr:colOff>3057525</xdr:colOff>
          <xdr:row>6</xdr:row>
          <xdr:rowOff>9525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2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EMENDA  FEDERAL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E50C0-881C-4CC3-90B3-3E6CCEB8062B}">
  <sheetPr codeName="Planilha1">
    <pageSetUpPr fitToPage="1"/>
  </sheetPr>
  <dimension ref="A1:C147"/>
  <sheetViews>
    <sheetView zoomScaleNormal="100" workbookViewId="0">
      <pane ySplit="1" topLeftCell="A2" activePane="bottomLeft" state="frozen"/>
      <selection pane="bottomLeft" activeCell="B19" sqref="B19"/>
    </sheetView>
  </sheetViews>
  <sheetFormatPr defaultColWidth="9.140625" defaultRowHeight="15" x14ac:dyDescent="0.25"/>
  <cols>
    <col min="1" max="1" width="62.140625" style="2" customWidth="1"/>
    <col min="2" max="2" width="79.42578125" style="2" customWidth="1"/>
    <col min="3" max="3" width="79.42578125" customWidth="1"/>
  </cols>
  <sheetData>
    <row r="1" spans="1:3" x14ac:dyDescent="0.25">
      <c r="A1" s="5" t="s">
        <v>148</v>
      </c>
      <c r="B1" s="5" t="s">
        <v>149</v>
      </c>
      <c r="C1" s="5" t="s">
        <v>150</v>
      </c>
    </row>
    <row r="2" spans="1:3" x14ac:dyDescent="0.25">
      <c r="A2" s="3" t="s">
        <v>151</v>
      </c>
      <c r="B2" s="3" t="s">
        <v>152</v>
      </c>
      <c r="C2" s="4"/>
    </row>
    <row r="3" spans="1:3" x14ac:dyDescent="0.25">
      <c r="C3" t="s">
        <v>1</v>
      </c>
    </row>
    <row r="4" spans="1:3" x14ac:dyDescent="0.25">
      <c r="C4" t="s">
        <v>2</v>
      </c>
    </row>
    <row r="5" spans="1:3" x14ac:dyDescent="0.25">
      <c r="B5" s="3" t="s">
        <v>153</v>
      </c>
      <c r="C5" s="4"/>
    </row>
    <row r="6" spans="1:3" x14ac:dyDescent="0.25">
      <c r="C6" s="1" t="s">
        <v>173</v>
      </c>
    </row>
    <row r="7" spans="1:3" x14ac:dyDescent="0.25">
      <c r="B7" s="3" t="s">
        <v>3</v>
      </c>
      <c r="C7" s="4"/>
    </row>
    <row r="8" spans="1:3" x14ac:dyDescent="0.25">
      <c r="C8" t="s">
        <v>3</v>
      </c>
    </row>
    <row r="9" spans="1:3" x14ac:dyDescent="0.25">
      <c r="B9" s="3" t="s">
        <v>171</v>
      </c>
      <c r="C9" s="4"/>
    </row>
    <row r="10" spans="1:3" x14ac:dyDescent="0.25">
      <c r="C10" t="s">
        <v>172</v>
      </c>
    </row>
    <row r="11" spans="1:3" x14ac:dyDescent="0.25">
      <c r="A11" s="3" t="s">
        <v>154</v>
      </c>
      <c r="B11" s="3" t="s">
        <v>142</v>
      </c>
      <c r="C11" s="4"/>
    </row>
    <row r="12" spans="1:3" x14ac:dyDescent="0.25">
      <c r="C12" t="s">
        <v>142</v>
      </c>
    </row>
    <row r="13" spans="1:3" x14ac:dyDescent="0.25">
      <c r="A13" s="3" t="s">
        <v>155</v>
      </c>
      <c r="B13" s="3" t="s">
        <v>134</v>
      </c>
      <c r="C13" s="3"/>
    </row>
    <row r="14" spans="1:3" x14ac:dyDescent="0.25">
      <c r="C14" t="s">
        <v>51</v>
      </c>
    </row>
    <row r="15" spans="1:3" x14ac:dyDescent="0.25">
      <c r="C15" t="s">
        <v>53</v>
      </c>
    </row>
    <row r="16" spans="1:3" x14ac:dyDescent="0.25">
      <c r="C16" t="s">
        <v>138</v>
      </c>
    </row>
    <row r="17" spans="3:3" x14ac:dyDescent="0.25">
      <c r="C17" t="s">
        <v>50</v>
      </c>
    </row>
    <row r="18" spans="3:3" x14ac:dyDescent="0.25">
      <c r="C18" t="s">
        <v>69</v>
      </c>
    </row>
    <row r="19" spans="3:3" x14ac:dyDescent="0.25">
      <c r="C19" t="s">
        <v>49</v>
      </c>
    </row>
    <row r="20" spans="3:3" x14ac:dyDescent="0.25">
      <c r="C20" t="s">
        <v>52</v>
      </c>
    </row>
    <row r="21" spans="3:3" x14ac:dyDescent="0.25">
      <c r="C21" t="s">
        <v>70</v>
      </c>
    </row>
    <row r="22" spans="3:3" x14ac:dyDescent="0.25">
      <c r="C22" t="s">
        <v>67</v>
      </c>
    </row>
    <row r="23" spans="3:3" x14ac:dyDescent="0.25">
      <c r="C23" t="s">
        <v>60</v>
      </c>
    </row>
    <row r="24" spans="3:3" x14ac:dyDescent="0.25">
      <c r="C24" t="s">
        <v>57</v>
      </c>
    </row>
    <row r="25" spans="3:3" x14ac:dyDescent="0.25">
      <c r="C25" t="s">
        <v>61</v>
      </c>
    </row>
    <row r="26" spans="3:3" x14ac:dyDescent="0.25">
      <c r="C26" t="s">
        <v>56</v>
      </c>
    </row>
    <row r="27" spans="3:3" x14ac:dyDescent="0.25">
      <c r="C27" t="s">
        <v>59</v>
      </c>
    </row>
    <row r="28" spans="3:3" x14ac:dyDescent="0.25">
      <c r="C28" t="s">
        <v>135</v>
      </c>
    </row>
    <row r="29" spans="3:3" x14ac:dyDescent="0.25">
      <c r="C29" t="s">
        <v>137</v>
      </c>
    </row>
    <row r="30" spans="3:3" x14ac:dyDescent="0.25">
      <c r="C30" t="s">
        <v>136</v>
      </c>
    </row>
    <row r="31" spans="3:3" x14ac:dyDescent="0.25">
      <c r="C31" t="s">
        <v>63</v>
      </c>
    </row>
    <row r="32" spans="3:3" x14ac:dyDescent="0.25">
      <c r="C32" t="s">
        <v>58</v>
      </c>
    </row>
    <row r="33" spans="1:3" x14ac:dyDescent="0.25">
      <c r="C33" t="s">
        <v>62</v>
      </c>
    </row>
    <row r="34" spans="1:3" x14ac:dyDescent="0.25">
      <c r="C34" t="s">
        <v>54</v>
      </c>
    </row>
    <row r="35" spans="1:3" x14ac:dyDescent="0.25">
      <c r="C35" t="s">
        <v>66</v>
      </c>
    </row>
    <row r="36" spans="1:3" x14ac:dyDescent="0.25">
      <c r="C36" t="s">
        <v>65</v>
      </c>
    </row>
    <row r="37" spans="1:3" x14ac:dyDescent="0.25">
      <c r="C37" t="s">
        <v>55</v>
      </c>
    </row>
    <row r="38" spans="1:3" x14ac:dyDescent="0.25">
      <c r="C38" t="s">
        <v>64</v>
      </c>
    </row>
    <row r="39" spans="1:3" x14ac:dyDescent="0.25">
      <c r="C39" t="s">
        <v>68</v>
      </c>
    </row>
    <row r="40" spans="1:3" x14ac:dyDescent="0.25">
      <c r="C40" t="s">
        <v>139</v>
      </c>
    </row>
    <row r="41" spans="1:3" x14ac:dyDescent="0.25">
      <c r="C41" t="s">
        <v>124</v>
      </c>
    </row>
    <row r="42" spans="1:3" s="2" customFormat="1" x14ac:dyDescent="0.25">
      <c r="A42" s="3" t="s">
        <v>156</v>
      </c>
      <c r="B42" s="3" t="s">
        <v>157</v>
      </c>
      <c r="C42" s="3"/>
    </row>
    <row r="43" spans="1:3" x14ac:dyDescent="0.25">
      <c r="C43" t="s">
        <v>83</v>
      </c>
    </row>
    <row r="44" spans="1:3" x14ac:dyDescent="0.25">
      <c r="C44" t="s">
        <v>72</v>
      </c>
    </row>
    <row r="45" spans="1:3" x14ac:dyDescent="0.25">
      <c r="C45" t="s">
        <v>77</v>
      </c>
    </row>
    <row r="46" spans="1:3" x14ac:dyDescent="0.25">
      <c r="C46" t="s">
        <v>84</v>
      </c>
    </row>
    <row r="47" spans="1:3" x14ac:dyDescent="0.25">
      <c r="C47" t="s">
        <v>74</v>
      </c>
    </row>
    <row r="48" spans="1:3" x14ac:dyDescent="0.25">
      <c r="C48" t="s">
        <v>76</v>
      </c>
    </row>
    <row r="49" spans="1:3" x14ac:dyDescent="0.25">
      <c r="C49" t="s">
        <v>75</v>
      </c>
    </row>
    <row r="50" spans="1:3" x14ac:dyDescent="0.25">
      <c r="C50" t="s">
        <v>86</v>
      </c>
    </row>
    <row r="51" spans="1:3" x14ac:dyDescent="0.25">
      <c r="C51" t="s">
        <v>82</v>
      </c>
    </row>
    <row r="52" spans="1:3" x14ac:dyDescent="0.25">
      <c r="C52" t="s">
        <v>85</v>
      </c>
    </row>
    <row r="53" spans="1:3" x14ac:dyDescent="0.25">
      <c r="C53" t="s">
        <v>79</v>
      </c>
    </row>
    <row r="54" spans="1:3" s="2" customFormat="1" x14ac:dyDescent="0.25">
      <c r="A54" s="3" t="s">
        <v>158</v>
      </c>
      <c r="B54" s="3" t="s">
        <v>159</v>
      </c>
      <c r="C54" s="3"/>
    </row>
    <row r="55" spans="1:3" x14ac:dyDescent="0.25">
      <c r="C55" t="s">
        <v>131</v>
      </c>
    </row>
    <row r="56" spans="1:3" x14ac:dyDescent="0.25">
      <c r="C56" t="s">
        <v>73</v>
      </c>
    </row>
    <row r="57" spans="1:3" x14ac:dyDescent="0.25">
      <c r="C57" t="s">
        <v>127</v>
      </c>
    </row>
    <row r="58" spans="1:3" x14ac:dyDescent="0.25">
      <c r="C58" t="s">
        <v>71</v>
      </c>
    </row>
    <row r="59" spans="1:3" x14ac:dyDescent="0.25">
      <c r="C59" t="s">
        <v>129</v>
      </c>
    </row>
    <row r="60" spans="1:3" x14ac:dyDescent="0.25">
      <c r="C60" t="s">
        <v>83</v>
      </c>
    </row>
    <row r="61" spans="1:3" x14ac:dyDescent="0.25">
      <c r="C61" t="s">
        <v>132</v>
      </c>
    </row>
    <row r="62" spans="1:3" x14ac:dyDescent="0.25">
      <c r="C62" t="s">
        <v>72</v>
      </c>
    </row>
    <row r="63" spans="1:3" x14ac:dyDescent="0.25">
      <c r="C63" t="s">
        <v>77</v>
      </c>
    </row>
    <row r="64" spans="1:3" x14ac:dyDescent="0.25">
      <c r="C64" t="s">
        <v>191</v>
      </c>
    </row>
    <row r="65" spans="3:3" x14ac:dyDescent="0.25">
      <c r="C65" t="s">
        <v>84</v>
      </c>
    </row>
    <row r="66" spans="3:3" x14ac:dyDescent="0.25">
      <c r="C66" t="s">
        <v>126</v>
      </c>
    </row>
    <row r="67" spans="3:3" x14ac:dyDescent="0.25">
      <c r="C67" t="s">
        <v>101</v>
      </c>
    </row>
    <row r="68" spans="3:3" x14ac:dyDescent="0.25">
      <c r="C68" t="s">
        <v>90</v>
      </c>
    </row>
    <row r="69" spans="3:3" x14ac:dyDescent="0.25">
      <c r="C69" t="s">
        <v>74</v>
      </c>
    </row>
    <row r="70" spans="3:3" x14ac:dyDescent="0.25">
      <c r="C70" t="s">
        <v>89</v>
      </c>
    </row>
    <row r="71" spans="3:3" x14ac:dyDescent="0.25">
      <c r="C71" t="s">
        <v>88</v>
      </c>
    </row>
    <row r="72" spans="3:3" x14ac:dyDescent="0.25">
      <c r="C72" t="s">
        <v>160</v>
      </c>
    </row>
    <row r="73" spans="3:3" x14ac:dyDescent="0.25">
      <c r="C73" t="s">
        <v>87</v>
      </c>
    </row>
    <row r="74" spans="3:3" x14ac:dyDescent="0.25">
      <c r="C74" t="s">
        <v>76</v>
      </c>
    </row>
    <row r="75" spans="3:3" x14ac:dyDescent="0.25">
      <c r="C75" t="s">
        <v>75</v>
      </c>
    </row>
    <row r="76" spans="3:3" x14ac:dyDescent="0.25">
      <c r="C76" t="s">
        <v>175</v>
      </c>
    </row>
    <row r="77" spans="3:3" x14ac:dyDescent="0.25">
      <c r="C77" t="s">
        <v>133</v>
      </c>
    </row>
    <row r="78" spans="3:3" x14ac:dyDescent="0.25">
      <c r="C78" t="s">
        <v>190</v>
      </c>
    </row>
    <row r="79" spans="3:3" x14ac:dyDescent="0.25">
      <c r="C79" t="s">
        <v>94</v>
      </c>
    </row>
    <row r="80" spans="3:3" x14ac:dyDescent="0.25">
      <c r="C80" t="s">
        <v>128</v>
      </c>
    </row>
    <row r="81" spans="3:3" x14ac:dyDescent="0.25">
      <c r="C81" t="s">
        <v>100</v>
      </c>
    </row>
    <row r="82" spans="3:3" x14ac:dyDescent="0.25">
      <c r="C82" t="s">
        <v>82</v>
      </c>
    </row>
    <row r="83" spans="3:3" x14ac:dyDescent="0.25">
      <c r="C83" t="s">
        <v>143</v>
      </c>
    </row>
    <row r="84" spans="3:3" x14ac:dyDescent="0.25">
      <c r="C84" t="s">
        <v>177</v>
      </c>
    </row>
    <row r="85" spans="3:3" x14ac:dyDescent="0.25">
      <c r="C85" t="s">
        <v>80</v>
      </c>
    </row>
    <row r="86" spans="3:3" x14ac:dyDescent="0.25">
      <c r="C86" t="s">
        <v>102</v>
      </c>
    </row>
    <row r="87" spans="3:3" x14ac:dyDescent="0.25">
      <c r="C87" t="s">
        <v>92</v>
      </c>
    </row>
    <row r="88" spans="3:3" x14ac:dyDescent="0.25">
      <c r="C88" t="s">
        <v>95</v>
      </c>
    </row>
    <row r="89" spans="3:3" x14ac:dyDescent="0.25">
      <c r="C89" t="s">
        <v>98</v>
      </c>
    </row>
    <row r="90" spans="3:3" x14ac:dyDescent="0.25">
      <c r="C90" t="s">
        <v>85</v>
      </c>
    </row>
    <row r="91" spans="3:3" x14ac:dyDescent="0.25">
      <c r="C91" t="s">
        <v>79</v>
      </c>
    </row>
    <row r="92" spans="3:3" x14ac:dyDescent="0.25">
      <c r="C92" t="s">
        <v>103</v>
      </c>
    </row>
    <row r="93" spans="3:3" x14ac:dyDescent="0.25">
      <c r="C93" t="s">
        <v>91</v>
      </c>
    </row>
    <row r="94" spans="3:3" x14ac:dyDescent="0.25">
      <c r="C94" t="s">
        <v>93</v>
      </c>
    </row>
    <row r="95" spans="3:3" x14ac:dyDescent="0.25">
      <c r="C95" t="s">
        <v>186</v>
      </c>
    </row>
    <row r="96" spans="3:3" x14ac:dyDescent="0.25">
      <c r="C96" t="s">
        <v>187</v>
      </c>
    </row>
    <row r="97" spans="1:3" x14ac:dyDescent="0.25">
      <c r="C97" t="s">
        <v>188</v>
      </c>
    </row>
    <row r="98" spans="1:3" x14ac:dyDescent="0.25">
      <c r="C98" t="s">
        <v>189</v>
      </c>
    </row>
    <row r="99" spans="1:3" x14ac:dyDescent="0.25">
      <c r="C99" t="s">
        <v>78</v>
      </c>
    </row>
    <row r="100" spans="1:3" x14ac:dyDescent="0.25">
      <c r="C100" t="s">
        <v>96</v>
      </c>
    </row>
    <row r="101" spans="1:3" x14ac:dyDescent="0.25">
      <c r="C101" t="s">
        <v>145</v>
      </c>
    </row>
    <row r="102" spans="1:3" x14ac:dyDescent="0.25">
      <c r="C102" t="s">
        <v>147</v>
      </c>
    </row>
    <row r="103" spans="1:3" x14ac:dyDescent="0.25">
      <c r="C103" t="s">
        <v>146</v>
      </c>
    </row>
    <row r="104" spans="1:3" x14ac:dyDescent="0.25">
      <c r="C104" t="s">
        <v>97</v>
      </c>
    </row>
    <row r="105" spans="1:3" x14ac:dyDescent="0.25">
      <c r="C105" t="s">
        <v>99</v>
      </c>
    </row>
    <row r="106" spans="1:3" x14ac:dyDescent="0.25">
      <c r="C106" t="s">
        <v>81</v>
      </c>
    </row>
    <row r="107" spans="1:3" x14ac:dyDescent="0.25">
      <c r="C107" t="s">
        <v>174</v>
      </c>
    </row>
    <row r="108" spans="1:3" x14ac:dyDescent="0.25">
      <c r="B108" s="3" t="s">
        <v>130</v>
      </c>
      <c r="C108" s="4"/>
    </row>
    <row r="109" spans="1:3" x14ac:dyDescent="0.25">
      <c r="C109" t="s">
        <v>130</v>
      </c>
    </row>
    <row r="110" spans="1:3" x14ac:dyDescent="0.25">
      <c r="A110" s="3" t="s">
        <v>161</v>
      </c>
      <c r="B110" s="3" t="s">
        <v>162</v>
      </c>
      <c r="C110" s="4"/>
    </row>
    <row r="111" spans="1:3" x14ac:dyDescent="0.25">
      <c r="C111" t="s">
        <v>163</v>
      </c>
    </row>
    <row r="112" spans="1:3" x14ac:dyDescent="0.25">
      <c r="C112" t="s">
        <v>164</v>
      </c>
    </row>
    <row r="113" spans="1:3" x14ac:dyDescent="0.25">
      <c r="C113" t="s">
        <v>185</v>
      </c>
    </row>
    <row r="114" spans="1:3" x14ac:dyDescent="0.25">
      <c r="C114" t="s">
        <v>176</v>
      </c>
    </row>
    <row r="115" spans="1:3" x14ac:dyDescent="0.25">
      <c r="C115" t="s">
        <v>165</v>
      </c>
    </row>
    <row r="116" spans="1:3" x14ac:dyDescent="0.25">
      <c r="A116" s="3" t="s">
        <v>166</v>
      </c>
      <c r="B116" s="3" t="s">
        <v>141</v>
      </c>
      <c r="C116" s="4"/>
    </row>
    <row r="117" spans="1:3" x14ac:dyDescent="0.25">
      <c r="C117" t="s">
        <v>104</v>
      </c>
    </row>
    <row r="118" spans="1:3" x14ac:dyDescent="0.25">
      <c r="C118" t="s">
        <v>105</v>
      </c>
    </row>
    <row r="119" spans="1:3" x14ac:dyDescent="0.25">
      <c r="C119" t="s">
        <v>106</v>
      </c>
    </row>
    <row r="120" spans="1:3" x14ac:dyDescent="0.25">
      <c r="C120" t="s">
        <v>125</v>
      </c>
    </row>
    <row r="121" spans="1:3" x14ac:dyDescent="0.25">
      <c r="C121" t="s">
        <v>107</v>
      </c>
    </row>
    <row r="122" spans="1:3" x14ac:dyDescent="0.25">
      <c r="C122" t="s">
        <v>206</v>
      </c>
    </row>
    <row r="123" spans="1:3" x14ac:dyDescent="0.25">
      <c r="C123" t="s">
        <v>108</v>
      </c>
    </row>
    <row r="124" spans="1:3" x14ac:dyDescent="0.25">
      <c r="C124" t="s">
        <v>120</v>
      </c>
    </row>
    <row r="125" spans="1:3" x14ac:dyDescent="0.25">
      <c r="C125" t="s">
        <v>114</v>
      </c>
    </row>
    <row r="126" spans="1:3" x14ac:dyDescent="0.25">
      <c r="C126" t="s">
        <v>121</v>
      </c>
    </row>
    <row r="127" spans="1:3" x14ac:dyDescent="0.25">
      <c r="C127" t="s">
        <v>113</v>
      </c>
    </row>
    <row r="128" spans="1:3" x14ac:dyDescent="0.25">
      <c r="C128" t="s">
        <v>109</v>
      </c>
    </row>
    <row r="129" spans="1:3" x14ac:dyDescent="0.25">
      <c r="C129" t="s">
        <v>110</v>
      </c>
    </row>
    <row r="130" spans="1:3" x14ac:dyDescent="0.25">
      <c r="C130" t="s">
        <v>115</v>
      </c>
    </row>
    <row r="131" spans="1:3" x14ac:dyDescent="0.25">
      <c r="C131" t="s">
        <v>111</v>
      </c>
    </row>
    <row r="132" spans="1:3" x14ac:dyDescent="0.25">
      <c r="C132" t="s">
        <v>112</v>
      </c>
    </row>
    <row r="133" spans="1:3" x14ac:dyDescent="0.25">
      <c r="C133" t="s">
        <v>116</v>
      </c>
    </row>
    <row r="134" spans="1:3" x14ac:dyDescent="0.25">
      <c r="C134" t="s">
        <v>117</v>
      </c>
    </row>
    <row r="135" spans="1:3" x14ac:dyDescent="0.25">
      <c r="C135" t="s">
        <v>122</v>
      </c>
    </row>
    <row r="136" spans="1:3" x14ac:dyDescent="0.25">
      <c r="C136" t="s">
        <v>118</v>
      </c>
    </row>
    <row r="137" spans="1:3" x14ac:dyDescent="0.25">
      <c r="C137" t="s">
        <v>119</v>
      </c>
    </row>
    <row r="138" spans="1:3" x14ac:dyDescent="0.25">
      <c r="B138" s="3" t="s">
        <v>140</v>
      </c>
      <c r="C138" s="4"/>
    </row>
    <row r="139" spans="1:3" x14ac:dyDescent="0.25">
      <c r="C139" t="s">
        <v>140</v>
      </c>
    </row>
    <row r="140" spans="1:3" x14ac:dyDescent="0.25">
      <c r="B140" s="3" t="s">
        <v>167</v>
      </c>
      <c r="C140" s="4"/>
    </row>
    <row r="141" spans="1:3" x14ac:dyDescent="0.25">
      <c r="C141" t="s">
        <v>144</v>
      </c>
    </row>
    <row r="142" spans="1:3" x14ac:dyDescent="0.25">
      <c r="A142" s="3" t="s">
        <v>168</v>
      </c>
      <c r="B142" s="3" t="s">
        <v>169</v>
      </c>
      <c r="C142" s="4"/>
    </row>
    <row r="143" spans="1:3" x14ac:dyDescent="0.25">
      <c r="C143" t="s">
        <v>169</v>
      </c>
    </row>
    <row r="144" spans="1:3" x14ac:dyDescent="0.25">
      <c r="B144" s="3" t="s">
        <v>170</v>
      </c>
      <c r="C144" s="4"/>
    </row>
    <row r="145" spans="1:3" x14ac:dyDescent="0.25">
      <c r="C145" t="s">
        <v>208</v>
      </c>
    </row>
    <row r="146" spans="1:3" x14ac:dyDescent="0.25">
      <c r="C146" t="s">
        <v>40</v>
      </c>
    </row>
    <row r="147" spans="1:3" x14ac:dyDescent="0.25">
      <c r="A147" s="3"/>
      <c r="B147" s="3"/>
      <c r="C147" s="4"/>
    </row>
  </sheetData>
  <sheetProtection algorithmName="SHA-512" hashValue="1COQ5Dv9v+Q49JA5eKUB5E2mkYxGRa3EdH4McvGsRkLtCQhZWl0Hfpu/NGoWiePhFAb6nPQ6RemlCVxker5YuQ==" saltValue="2WrscXLJn9KIVxCmeoCMuw==" spinCount="100000" sheet="1" objects="1" scenarios="1"/>
  <pageMargins left="0.511811024" right="0.511811024" top="0.78740157499999996" bottom="0.78740157499999996" header="0.31496062000000002" footer="0.31496062000000002"/>
  <pageSetup paperSize="9" scale="3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B1D62-3668-46A9-BDC9-C42C9A19B355}">
  <dimension ref="B1:O2"/>
  <sheetViews>
    <sheetView workbookViewId="0">
      <pane ySplit="1" topLeftCell="A2" activePane="bottomLeft" state="frozen"/>
      <selection pane="bottomLeft" activeCell="B1" sqref="B1:N1"/>
    </sheetView>
  </sheetViews>
  <sheetFormatPr defaultRowHeight="15" x14ac:dyDescent="0.25"/>
  <cols>
    <col min="1" max="1" width="3.85546875" customWidth="1"/>
    <col min="15" max="15" width="14.28515625" bestFit="1" customWidth="1"/>
  </cols>
  <sheetData>
    <row r="1" spans="2:15" ht="55.5" customHeight="1" x14ac:dyDescent="0.25">
      <c r="B1" s="77" t="s">
        <v>209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5">
        <f>'1- Cronograma de Desembolso'!D16/1.26</f>
        <v>0</v>
      </c>
    </row>
    <row r="2" spans="2:15" ht="20.25" customHeight="1" x14ac:dyDescent="0.25"/>
  </sheetData>
  <sheetProtection algorithmName="SHA-512" hashValue="YqcTjWou6mnfwynpfguQ9aetZ5xvZkxYDoZROgN252trteCTnXFDGp1E+04TpXLbqGwvpANt7+a6S/NDpYOHug==" saltValue="WqoBzkGppOQKjkJH4Q3Vew==" spinCount="100000" sheet="1" objects="1" scenarios="1"/>
  <mergeCells count="1">
    <mergeCell ref="B1:N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>
    <pageSetUpPr fitToPage="1"/>
  </sheetPr>
  <dimension ref="B1:K191"/>
  <sheetViews>
    <sheetView tabSelected="1" zoomScaleNormal="100" workbookViewId="0">
      <pane ySplit="1" topLeftCell="A167" activePane="bottomLeft" state="frozen"/>
      <selection pane="bottomLeft" activeCell="I179" sqref="I179"/>
    </sheetView>
  </sheetViews>
  <sheetFormatPr defaultRowHeight="15" x14ac:dyDescent="0.25"/>
  <cols>
    <col min="1" max="1" width="4.85546875" style="6" customWidth="1"/>
    <col min="2" max="2" width="60.140625" style="7" customWidth="1"/>
    <col min="3" max="3" width="29.42578125" style="7" customWidth="1"/>
    <col min="4" max="4" width="28.5703125" style="8" bestFit="1" customWidth="1"/>
    <col min="5" max="5" width="14.7109375" style="6" bestFit="1" customWidth="1"/>
    <col min="6" max="7" width="20" style="6" bestFit="1" customWidth="1"/>
    <col min="8" max="8" width="16.85546875" style="6" customWidth="1"/>
    <col min="9" max="9" width="14.28515625" style="6" bestFit="1" customWidth="1"/>
    <col min="10" max="11" width="15.5703125" style="6" customWidth="1"/>
    <col min="12" max="16384" width="9.140625" style="6"/>
  </cols>
  <sheetData>
    <row r="1" spans="2:4" ht="36" customHeight="1" x14ac:dyDescent="0.25">
      <c r="B1" s="118" t="str">
        <f>IF(C77&lt;=D16,"Você ainda pode distribuir o seguinte valor entre as despesas do projeto:","Você extrapolou o limite orçamentário do projeto em:")</f>
        <v>Você ainda pode distribuir o seguinte valor entre as despesas do projeto:</v>
      </c>
      <c r="C1" s="118"/>
      <c r="D1" s="76">
        <f>Orientações!O1-C74</f>
        <v>0</v>
      </c>
    </row>
    <row r="3" spans="2:4" x14ac:dyDescent="0.25">
      <c r="B3" s="129" t="s">
        <v>207</v>
      </c>
      <c r="C3" s="129"/>
      <c r="D3" s="129"/>
    </row>
    <row r="4" spans="2:4" ht="14.25" customHeight="1" x14ac:dyDescent="0.25"/>
    <row r="5" spans="2:4" x14ac:dyDescent="0.25">
      <c r="B5" s="9" t="s">
        <v>194</v>
      </c>
      <c r="C5" s="9"/>
      <c r="D5" s="9"/>
    </row>
    <row r="6" spans="2:4" ht="25.5" customHeight="1" x14ac:dyDescent="0.25">
      <c r="B6" s="78"/>
      <c r="C6" s="79"/>
      <c r="D6" s="80"/>
    </row>
    <row r="7" spans="2:4" ht="71.25" customHeight="1" x14ac:dyDescent="0.25">
      <c r="B7" s="84" t="s">
        <v>213</v>
      </c>
      <c r="C7" s="85"/>
      <c r="D7" s="86"/>
    </row>
    <row r="9" spans="2:4" x14ac:dyDescent="0.25">
      <c r="B9" s="9" t="s">
        <v>37</v>
      </c>
      <c r="C9" s="9"/>
      <c r="D9" s="9"/>
    </row>
    <row r="10" spans="2:4" x14ac:dyDescent="0.25">
      <c r="B10" s="10" t="s">
        <v>38</v>
      </c>
      <c r="C10" s="10" t="s">
        <v>39</v>
      </c>
      <c r="D10" s="11" t="s">
        <v>13</v>
      </c>
    </row>
    <row r="11" spans="2:4" x14ac:dyDescent="0.25">
      <c r="B11" s="12">
        <v>1</v>
      </c>
      <c r="C11" s="12">
        <v>2026</v>
      </c>
      <c r="D11" s="13">
        <v>0</v>
      </c>
    </row>
    <row r="12" spans="2:4" x14ac:dyDescent="0.25">
      <c r="B12" s="12">
        <v>2</v>
      </c>
      <c r="C12" s="12">
        <v>2027</v>
      </c>
      <c r="D12" s="13">
        <v>0</v>
      </c>
    </row>
    <row r="13" spans="2:4" x14ac:dyDescent="0.25">
      <c r="B13" s="12">
        <v>3</v>
      </c>
      <c r="C13" s="12">
        <v>2028</v>
      </c>
      <c r="D13" s="13">
        <v>0</v>
      </c>
    </row>
    <row r="14" spans="2:4" x14ac:dyDescent="0.25">
      <c r="B14" s="12">
        <v>4</v>
      </c>
      <c r="C14" s="12"/>
      <c r="D14" s="13"/>
    </row>
    <row r="15" spans="2:4" x14ac:dyDescent="0.25">
      <c r="B15" s="12">
        <v>5</v>
      </c>
      <c r="C15" s="12"/>
      <c r="D15" s="13"/>
    </row>
    <row r="16" spans="2:4" x14ac:dyDescent="0.25">
      <c r="B16" s="81" t="s">
        <v>8</v>
      </c>
      <c r="C16" s="82"/>
      <c r="D16" s="69">
        <f>SUM(D11:D15)</f>
        <v>0</v>
      </c>
    </row>
    <row r="18" spans="2:3" x14ac:dyDescent="0.25">
      <c r="B18" s="9" t="s">
        <v>9</v>
      </c>
      <c r="C18" s="9"/>
    </row>
    <row r="19" spans="2:3" x14ac:dyDescent="0.25">
      <c r="B19" s="14" t="s">
        <v>7</v>
      </c>
      <c r="C19" s="15" t="s">
        <v>6</v>
      </c>
    </row>
    <row r="20" spans="2:3" x14ac:dyDescent="0.25">
      <c r="B20" s="16" t="s">
        <v>5</v>
      </c>
      <c r="C20" s="68">
        <f>D16</f>
        <v>0</v>
      </c>
    </row>
    <row r="21" spans="2:3" x14ac:dyDescent="0.25">
      <c r="B21" s="78"/>
      <c r="C21" s="80"/>
    </row>
    <row r="22" spans="2:3" x14ac:dyDescent="0.25">
      <c r="B22" s="16" t="s">
        <v>0</v>
      </c>
      <c r="C22" s="68">
        <f>C23+C29+C38+C44+C49+C50+C58</f>
        <v>0</v>
      </c>
    </row>
    <row r="23" spans="2:3" x14ac:dyDescent="0.25">
      <c r="B23" s="14" t="s">
        <v>178</v>
      </c>
      <c r="C23" s="67">
        <f>SUM(C24:C28)</f>
        <v>0</v>
      </c>
    </row>
    <row r="24" spans="2:3" x14ac:dyDescent="0.25">
      <c r="B24" s="17" t="s">
        <v>1</v>
      </c>
      <c r="C24" s="65">
        <f>I155</f>
        <v>0</v>
      </c>
    </row>
    <row r="25" spans="2:3" x14ac:dyDescent="0.25">
      <c r="B25" s="17" t="s">
        <v>192</v>
      </c>
      <c r="C25" s="18">
        <f>C38*0.2</f>
        <v>0</v>
      </c>
    </row>
    <row r="26" spans="2:3" x14ac:dyDescent="0.25">
      <c r="B26" s="19" t="s">
        <v>2</v>
      </c>
      <c r="C26" s="66">
        <f>H169</f>
        <v>0</v>
      </c>
    </row>
    <row r="27" spans="2:3" x14ac:dyDescent="0.25">
      <c r="B27" s="17" t="s">
        <v>3</v>
      </c>
      <c r="C27" s="65">
        <f>K127+I143</f>
        <v>0</v>
      </c>
    </row>
    <row r="28" spans="2:3" x14ac:dyDescent="0.25">
      <c r="B28" s="17" t="s">
        <v>172</v>
      </c>
      <c r="C28" s="18"/>
    </row>
    <row r="29" spans="2:3" x14ac:dyDescent="0.25">
      <c r="B29" s="14" t="s">
        <v>4</v>
      </c>
      <c r="C29" s="67">
        <f>SUM(C30:C37)</f>
        <v>0</v>
      </c>
    </row>
    <row r="30" spans="2:3" x14ac:dyDescent="0.25">
      <c r="B30" s="21"/>
      <c r="C30" s="18">
        <v>0</v>
      </c>
    </row>
    <row r="31" spans="2:3" x14ac:dyDescent="0.25">
      <c r="B31" s="17"/>
      <c r="C31" s="18">
        <v>0</v>
      </c>
    </row>
    <row r="32" spans="2:3" x14ac:dyDescent="0.25">
      <c r="B32" s="17"/>
      <c r="C32" s="18">
        <v>0</v>
      </c>
    </row>
    <row r="33" spans="2:3" x14ac:dyDescent="0.25">
      <c r="B33" s="17"/>
      <c r="C33" s="18"/>
    </row>
    <row r="34" spans="2:3" x14ac:dyDescent="0.25">
      <c r="B34" s="17"/>
      <c r="C34" s="18"/>
    </row>
    <row r="35" spans="2:3" x14ac:dyDescent="0.25">
      <c r="B35" s="17"/>
      <c r="C35" s="18"/>
    </row>
    <row r="36" spans="2:3" x14ac:dyDescent="0.25">
      <c r="B36" s="17"/>
      <c r="C36" s="18"/>
    </row>
    <row r="37" spans="2:3" x14ac:dyDescent="0.25">
      <c r="B37" s="17"/>
      <c r="C37" s="18"/>
    </row>
    <row r="38" spans="2:3" x14ac:dyDescent="0.25">
      <c r="B38" s="14" t="s">
        <v>179</v>
      </c>
      <c r="C38" s="67">
        <f>SUM(C39:C43)</f>
        <v>0</v>
      </c>
    </row>
    <row r="39" spans="2:3" x14ac:dyDescent="0.25">
      <c r="B39" s="17"/>
      <c r="C39" s="18"/>
    </row>
    <row r="40" spans="2:3" x14ac:dyDescent="0.25">
      <c r="B40" s="17"/>
      <c r="C40" s="18"/>
    </row>
    <row r="41" spans="2:3" x14ac:dyDescent="0.25">
      <c r="B41" s="17"/>
      <c r="C41" s="18"/>
    </row>
    <row r="42" spans="2:3" x14ac:dyDescent="0.25">
      <c r="B42" s="17"/>
      <c r="C42" s="18"/>
    </row>
    <row r="43" spans="2:3" x14ac:dyDescent="0.25">
      <c r="B43" s="17"/>
      <c r="C43" s="18"/>
    </row>
    <row r="44" spans="2:3" x14ac:dyDescent="0.25">
      <c r="B44" s="14" t="s">
        <v>180</v>
      </c>
      <c r="C44" s="67">
        <f>SUM(C45:C48)</f>
        <v>0</v>
      </c>
    </row>
    <row r="45" spans="2:3" x14ac:dyDescent="0.25">
      <c r="B45" s="22"/>
      <c r="C45" s="20"/>
    </row>
    <row r="46" spans="2:3" x14ac:dyDescent="0.25">
      <c r="B46" s="22"/>
      <c r="C46" s="20"/>
    </row>
    <row r="47" spans="2:3" x14ac:dyDescent="0.25">
      <c r="B47" s="23"/>
      <c r="C47" s="20"/>
    </row>
    <row r="48" spans="2:3" x14ac:dyDescent="0.25">
      <c r="B48" s="23"/>
      <c r="C48" s="20"/>
    </row>
    <row r="49" spans="2:3" x14ac:dyDescent="0.25">
      <c r="B49" s="14" t="s">
        <v>181</v>
      </c>
      <c r="C49" s="15">
        <v>0</v>
      </c>
    </row>
    <row r="50" spans="2:3" x14ac:dyDescent="0.25">
      <c r="B50" s="14" t="s">
        <v>182</v>
      </c>
      <c r="C50" s="67">
        <f>SUM(C51:C57)</f>
        <v>0</v>
      </c>
    </row>
    <row r="51" spans="2:3" x14ac:dyDescent="0.25">
      <c r="B51" s="18"/>
      <c r="C51" s="24"/>
    </row>
    <row r="52" spans="2:3" x14ac:dyDescent="0.25">
      <c r="B52" s="18"/>
      <c r="C52" s="24"/>
    </row>
    <row r="53" spans="2:3" x14ac:dyDescent="0.25">
      <c r="B53" s="25"/>
      <c r="C53" s="24"/>
    </row>
    <row r="54" spans="2:3" x14ac:dyDescent="0.25">
      <c r="B54" s="25" t="s">
        <v>48</v>
      </c>
      <c r="C54" s="24"/>
    </row>
    <row r="55" spans="2:3" x14ac:dyDescent="0.25">
      <c r="B55" s="18" t="s">
        <v>48</v>
      </c>
      <c r="C55" s="24"/>
    </row>
    <row r="56" spans="2:3" x14ac:dyDescent="0.25">
      <c r="B56" s="18" t="s">
        <v>48</v>
      </c>
      <c r="C56" s="24"/>
    </row>
    <row r="57" spans="2:3" x14ac:dyDescent="0.25">
      <c r="B57" s="18" t="s">
        <v>48</v>
      </c>
      <c r="C57" s="24"/>
    </row>
    <row r="58" spans="2:3" x14ac:dyDescent="0.25">
      <c r="B58" s="14" t="s">
        <v>183</v>
      </c>
      <c r="C58" s="67">
        <f>SUM(C59:C63)</f>
        <v>0</v>
      </c>
    </row>
    <row r="59" spans="2:3" x14ac:dyDescent="0.25">
      <c r="B59" s="17"/>
      <c r="C59" s="18"/>
    </row>
    <row r="60" spans="2:3" x14ac:dyDescent="0.25">
      <c r="B60" s="17"/>
      <c r="C60" s="18"/>
    </row>
    <row r="61" spans="2:3" x14ac:dyDescent="0.25">
      <c r="B61" s="17"/>
      <c r="C61" s="18"/>
    </row>
    <row r="62" spans="2:3" x14ac:dyDescent="0.25">
      <c r="B62" s="17"/>
      <c r="C62" s="18"/>
    </row>
    <row r="63" spans="2:3" x14ac:dyDescent="0.25">
      <c r="B63" s="17"/>
      <c r="C63" s="18"/>
    </row>
    <row r="64" spans="2:3" x14ac:dyDescent="0.25">
      <c r="B64" s="16" t="s">
        <v>8</v>
      </c>
      <c r="C64" s="68">
        <f>C22</f>
        <v>0</v>
      </c>
    </row>
    <row r="65" spans="2:6" x14ac:dyDescent="0.25">
      <c r="B65" s="6"/>
      <c r="C65" s="26"/>
    </row>
    <row r="66" spans="2:6" x14ac:dyDescent="0.25">
      <c r="B66" s="83" t="s">
        <v>215</v>
      </c>
      <c r="C66" s="83"/>
    </row>
    <row r="67" spans="2:6" x14ac:dyDescent="0.25">
      <c r="B67" s="27"/>
      <c r="C67" s="28" t="s">
        <v>41</v>
      </c>
    </row>
    <row r="68" spans="2:6" x14ac:dyDescent="0.25">
      <c r="B68" s="17" t="s">
        <v>208</v>
      </c>
      <c r="C68" s="70">
        <f>(D16/1.26)*8%</f>
        <v>0</v>
      </c>
    </row>
    <row r="69" spans="2:6" x14ac:dyDescent="0.25">
      <c r="B69" s="17" t="s">
        <v>40</v>
      </c>
      <c r="C69" s="70">
        <f>(D16/1.26)*8%</f>
        <v>0</v>
      </c>
    </row>
    <row r="70" spans="2:6" x14ac:dyDescent="0.25">
      <c r="B70" s="29" t="s">
        <v>8</v>
      </c>
      <c r="C70" s="70">
        <f>C68+C69</f>
        <v>0</v>
      </c>
    </row>
    <row r="71" spans="2:6" x14ac:dyDescent="0.25">
      <c r="B71" s="6"/>
      <c r="C71" s="26"/>
    </row>
    <row r="72" spans="2:6" x14ac:dyDescent="0.25">
      <c r="B72" s="83" t="s">
        <v>42</v>
      </c>
      <c r="C72" s="83"/>
    </row>
    <row r="73" spans="2:6" x14ac:dyDescent="0.25">
      <c r="B73" s="10" t="s">
        <v>43</v>
      </c>
      <c r="C73" s="11" t="s">
        <v>41</v>
      </c>
    </row>
    <row r="74" spans="2:6" x14ac:dyDescent="0.25">
      <c r="B74" s="17" t="s">
        <v>44</v>
      </c>
      <c r="C74" s="65">
        <f>C64</f>
        <v>0</v>
      </c>
    </row>
    <row r="75" spans="2:6" x14ac:dyDescent="0.25">
      <c r="B75" s="17" t="s">
        <v>45</v>
      </c>
      <c r="C75" s="65">
        <f>C70</f>
        <v>0</v>
      </c>
    </row>
    <row r="76" spans="2:6" x14ac:dyDescent="0.25">
      <c r="B76" s="17" t="s">
        <v>46</v>
      </c>
      <c r="C76" s="65">
        <f>(D16/1.26)*0.1</f>
        <v>0</v>
      </c>
    </row>
    <row r="77" spans="2:6" x14ac:dyDescent="0.25">
      <c r="B77" s="16" t="s">
        <v>47</v>
      </c>
      <c r="C77" s="68">
        <f>C74+C75+C76</f>
        <v>0</v>
      </c>
    </row>
    <row r="79" spans="2:6" x14ac:dyDescent="0.25">
      <c r="B79" s="119" t="s">
        <v>10</v>
      </c>
      <c r="C79" s="120"/>
      <c r="D79" s="120"/>
      <c r="E79" s="120"/>
      <c r="F79" s="120"/>
    </row>
    <row r="80" spans="2:6" ht="30" x14ac:dyDescent="0.25">
      <c r="B80" s="30" t="s">
        <v>11</v>
      </c>
      <c r="C80" s="31" t="s">
        <v>12</v>
      </c>
      <c r="D80" s="32" t="s">
        <v>184</v>
      </c>
      <c r="E80" s="33" t="s">
        <v>13</v>
      </c>
      <c r="F80" s="32" t="s">
        <v>14</v>
      </c>
    </row>
    <row r="81" spans="2:6" x14ac:dyDescent="0.25">
      <c r="B81" s="12"/>
      <c r="C81" s="17"/>
      <c r="D81" s="17"/>
      <c r="E81" s="18"/>
      <c r="F81" s="12"/>
    </row>
    <row r="82" spans="2:6" x14ac:dyDescent="0.25">
      <c r="B82" s="12"/>
      <c r="C82" s="17"/>
      <c r="D82" s="17"/>
      <c r="E82" s="18"/>
      <c r="F82" s="12"/>
    </row>
    <row r="83" spans="2:6" x14ac:dyDescent="0.25">
      <c r="B83" s="12"/>
      <c r="C83" s="17"/>
      <c r="D83" s="17"/>
      <c r="E83" s="18"/>
      <c r="F83" s="12"/>
    </row>
    <row r="84" spans="2:6" x14ac:dyDescent="0.25">
      <c r="B84" s="12"/>
      <c r="C84" s="17"/>
      <c r="D84" s="17"/>
      <c r="E84" s="18"/>
      <c r="F84" s="12"/>
    </row>
    <row r="85" spans="2:6" x14ac:dyDescent="0.25">
      <c r="B85" s="12"/>
      <c r="C85" s="17"/>
      <c r="D85" s="17"/>
      <c r="E85" s="18"/>
      <c r="F85" s="12"/>
    </row>
    <row r="86" spans="2:6" x14ac:dyDescent="0.25">
      <c r="B86" s="12"/>
      <c r="C86" s="17"/>
      <c r="D86" s="17"/>
      <c r="E86" s="18"/>
      <c r="F86" s="12"/>
    </row>
    <row r="87" spans="2:6" x14ac:dyDescent="0.25">
      <c r="B87" s="12"/>
      <c r="C87" s="17"/>
      <c r="D87" s="17"/>
      <c r="E87" s="18"/>
      <c r="F87" s="12"/>
    </row>
    <row r="88" spans="2:6" x14ac:dyDescent="0.25">
      <c r="B88" s="12"/>
      <c r="C88" s="17"/>
      <c r="D88" s="17"/>
      <c r="E88" s="18"/>
      <c r="F88" s="12"/>
    </row>
    <row r="89" spans="2:6" x14ac:dyDescent="0.25">
      <c r="B89" s="12"/>
      <c r="C89" s="17"/>
      <c r="D89" s="17"/>
      <c r="E89" s="18"/>
      <c r="F89" s="12"/>
    </row>
    <row r="90" spans="2:6" x14ac:dyDescent="0.25">
      <c r="B90" s="12"/>
      <c r="C90" s="17"/>
      <c r="D90" s="17"/>
      <c r="E90" s="18"/>
      <c r="F90" s="12"/>
    </row>
    <row r="91" spans="2:6" x14ac:dyDescent="0.25">
      <c r="B91" s="87" t="s">
        <v>15</v>
      </c>
      <c r="C91" s="87"/>
      <c r="D91" s="34"/>
      <c r="E91" s="65">
        <f>B81*E81+B82*E82+B83*E83+B84*E84+B85*E85+B86*E86+B87*E87+B88*E88+B89*E89+B90*E90</f>
        <v>0</v>
      </c>
      <c r="F91" s="17"/>
    </row>
    <row r="92" spans="2:6" x14ac:dyDescent="0.25">
      <c r="B92" s="88" t="s">
        <v>203</v>
      </c>
      <c r="C92" s="89"/>
      <c r="D92" s="89"/>
      <c r="E92" s="89"/>
      <c r="F92" s="90"/>
    </row>
    <row r="93" spans="2:6" x14ac:dyDescent="0.25">
      <c r="B93" s="121"/>
      <c r="C93" s="122"/>
      <c r="D93" s="122"/>
      <c r="E93" s="122"/>
      <c r="F93" s="123"/>
    </row>
    <row r="94" spans="2:6" x14ac:dyDescent="0.25">
      <c r="B94" s="121"/>
      <c r="C94" s="122"/>
      <c r="D94" s="122"/>
      <c r="E94" s="122"/>
      <c r="F94" s="123"/>
    </row>
    <row r="95" spans="2:6" x14ac:dyDescent="0.25">
      <c r="B95" s="91"/>
      <c r="C95" s="92"/>
      <c r="D95" s="92"/>
      <c r="E95" s="92"/>
      <c r="F95" s="93"/>
    </row>
    <row r="96" spans="2:6" x14ac:dyDescent="0.25">
      <c r="B96" s="35"/>
      <c r="C96" s="35"/>
      <c r="D96" s="35"/>
      <c r="E96" s="35"/>
      <c r="F96" s="35"/>
    </row>
    <row r="97" spans="2:7" x14ac:dyDescent="0.25">
      <c r="B97" s="119" t="s">
        <v>210</v>
      </c>
      <c r="C97" s="120"/>
      <c r="D97" s="120"/>
      <c r="E97" s="120"/>
      <c r="F97" s="120"/>
    </row>
    <row r="98" spans="2:7" x14ac:dyDescent="0.25">
      <c r="B98" s="36" t="s">
        <v>11</v>
      </c>
      <c r="C98" s="37" t="s">
        <v>193</v>
      </c>
      <c r="D98" s="38"/>
      <c r="E98" s="39"/>
      <c r="F98" s="40"/>
    </row>
    <row r="99" spans="2:7" x14ac:dyDescent="0.25">
      <c r="B99" s="41"/>
      <c r="C99" s="42"/>
      <c r="D99" s="43"/>
      <c r="E99" s="44"/>
      <c r="F99" s="45"/>
    </row>
    <row r="100" spans="2:7" x14ac:dyDescent="0.25">
      <c r="B100" s="41"/>
      <c r="C100" s="42"/>
      <c r="D100" s="43"/>
      <c r="E100" s="44"/>
      <c r="F100" s="45"/>
    </row>
    <row r="101" spans="2:7" x14ac:dyDescent="0.25">
      <c r="B101" s="41"/>
      <c r="C101" s="42"/>
      <c r="D101" s="43"/>
      <c r="E101" s="44"/>
      <c r="F101" s="45"/>
    </row>
    <row r="102" spans="2:7" x14ac:dyDescent="0.25">
      <c r="B102" s="41"/>
      <c r="C102" s="42"/>
      <c r="D102" s="43"/>
      <c r="E102" s="44"/>
      <c r="F102" s="45"/>
    </row>
    <row r="104" spans="2:7" x14ac:dyDescent="0.25">
      <c r="B104" s="130" t="s">
        <v>218</v>
      </c>
      <c r="C104" s="131"/>
      <c r="D104" s="132"/>
      <c r="E104" s="133"/>
      <c r="F104" s="133"/>
      <c r="G104" s="133"/>
    </row>
    <row r="105" spans="2:7" x14ac:dyDescent="0.25">
      <c r="B105" s="46"/>
    </row>
    <row r="106" spans="2:7" x14ac:dyDescent="0.25">
      <c r="B106" s="47" t="s">
        <v>211</v>
      </c>
      <c r="C106" s="48"/>
      <c r="D106" s="48"/>
      <c r="E106" s="48"/>
      <c r="F106" s="48"/>
      <c r="G106" s="48"/>
    </row>
    <row r="107" spans="2:7" x14ac:dyDescent="0.25">
      <c r="B107" s="111" t="s">
        <v>16</v>
      </c>
      <c r="C107" s="113" t="s">
        <v>17</v>
      </c>
      <c r="D107" s="113" t="s">
        <v>18</v>
      </c>
      <c r="E107" s="125" t="s">
        <v>23</v>
      </c>
      <c r="F107" s="125"/>
      <c r="G107" s="125"/>
    </row>
    <row r="108" spans="2:7" ht="60" x14ac:dyDescent="0.25">
      <c r="B108" s="112"/>
      <c r="C108" s="114"/>
      <c r="D108" s="114"/>
      <c r="E108" s="49" t="s">
        <v>24</v>
      </c>
      <c r="F108" s="31" t="s">
        <v>19</v>
      </c>
      <c r="G108" s="31" t="s">
        <v>195</v>
      </c>
    </row>
    <row r="109" spans="2:7" x14ac:dyDescent="0.25">
      <c r="B109" s="50"/>
      <c r="C109" s="51"/>
      <c r="D109" s="51"/>
      <c r="E109" s="51"/>
      <c r="F109" s="49"/>
      <c r="G109" s="51"/>
    </row>
    <row r="110" spans="2:7" x14ac:dyDescent="0.25">
      <c r="B110" s="12"/>
      <c r="C110" s="12"/>
      <c r="D110" s="13"/>
      <c r="E110" s="12"/>
      <c r="F110" s="12"/>
      <c r="G110" s="12"/>
    </row>
    <row r="111" spans="2:7" x14ac:dyDescent="0.25">
      <c r="B111" s="12"/>
      <c r="C111" s="12"/>
      <c r="D111" s="13"/>
      <c r="E111" s="12"/>
      <c r="F111" s="12"/>
      <c r="G111" s="12"/>
    </row>
    <row r="112" spans="2:7" x14ac:dyDescent="0.25">
      <c r="B112" s="12"/>
      <c r="C112" s="12"/>
      <c r="D112" s="13"/>
      <c r="E112" s="12"/>
      <c r="F112" s="12"/>
      <c r="G112" s="12"/>
    </row>
    <row r="114" spans="2:11" x14ac:dyDescent="0.25">
      <c r="B114" s="47" t="s">
        <v>212</v>
      </c>
      <c r="C114" s="52"/>
      <c r="D114" s="52"/>
      <c r="E114" s="52"/>
      <c r="F114" s="52"/>
      <c r="G114" s="52"/>
      <c r="H114" s="52"/>
      <c r="I114" s="52"/>
      <c r="J114" s="52"/>
      <c r="K114" s="53"/>
    </row>
    <row r="115" spans="2:11" x14ac:dyDescent="0.25">
      <c r="B115" s="124" t="s">
        <v>16</v>
      </c>
      <c r="C115" s="128" t="s">
        <v>17</v>
      </c>
      <c r="D115" s="128" t="s">
        <v>18</v>
      </c>
      <c r="E115" s="126" t="s">
        <v>23</v>
      </c>
      <c r="F115" s="127"/>
      <c r="G115" s="127"/>
      <c r="H115" s="127"/>
      <c r="I115" s="127"/>
      <c r="J115" s="127"/>
      <c r="K115" s="127"/>
    </row>
    <row r="116" spans="2:11" ht="56.25" customHeight="1" x14ac:dyDescent="0.25">
      <c r="B116" s="112"/>
      <c r="C116" s="114"/>
      <c r="D116" s="114"/>
      <c r="E116" s="54" t="s">
        <v>27</v>
      </c>
      <c r="F116" s="49" t="s">
        <v>24</v>
      </c>
      <c r="G116" s="31" t="s">
        <v>204</v>
      </c>
      <c r="H116" s="55" t="s">
        <v>205</v>
      </c>
      <c r="I116" s="31" t="s">
        <v>20</v>
      </c>
      <c r="J116" s="33" t="s">
        <v>21</v>
      </c>
      <c r="K116" s="33" t="s">
        <v>22</v>
      </c>
    </row>
    <row r="117" spans="2:11" x14ac:dyDescent="0.25">
      <c r="B117" s="17"/>
      <c r="C117" s="12"/>
      <c r="D117" s="12"/>
      <c r="E117" s="12"/>
      <c r="F117" s="12"/>
      <c r="G117" s="12"/>
      <c r="H117" s="12"/>
      <c r="I117" s="12"/>
      <c r="J117" s="18"/>
      <c r="K117" s="65">
        <f>H117*J117</f>
        <v>0</v>
      </c>
    </row>
    <row r="118" spans="2:11" x14ac:dyDescent="0.25">
      <c r="B118" s="17"/>
      <c r="C118" s="12"/>
      <c r="D118" s="12"/>
      <c r="E118" s="12"/>
      <c r="F118" s="12"/>
      <c r="G118" s="12"/>
      <c r="H118" s="12"/>
      <c r="I118" s="12"/>
      <c r="J118" s="18"/>
      <c r="K118" s="65">
        <f t="shared" ref="K118:K126" si="0">H118*J118</f>
        <v>0</v>
      </c>
    </row>
    <row r="119" spans="2:11" x14ac:dyDescent="0.25">
      <c r="B119" s="17"/>
      <c r="C119" s="12"/>
      <c r="D119" s="12"/>
      <c r="E119" s="12"/>
      <c r="F119" s="12"/>
      <c r="G119" s="12"/>
      <c r="H119" s="12"/>
      <c r="I119" s="12"/>
      <c r="J119" s="18"/>
      <c r="K119" s="65">
        <f t="shared" si="0"/>
        <v>0</v>
      </c>
    </row>
    <row r="120" spans="2:11" x14ac:dyDescent="0.25">
      <c r="B120" s="17"/>
      <c r="C120" s="12"/>
      <c r="D120" s="12"/>
      <c r="E120" s="12"/>
      <c r="F120" s="12"/>
      <c r="G120" s="12"/>
      <c r="H120" s="12"/>
      <c r="I120" s="12"/>
      <c r="J120" s="18"/>
      <c r="K120" s="65">
        <f t="shared" si="0"/>
        <v>0</v>
      </c>
    </row>
    <row r="121" spans="2:11" x14ac:dyDescent="0.25">
      <c r="B121" s="17"/>
      <c r="C121" s="12"/>
      <c r="D121" s="12"/>
      <c r="E121" s="12"/>
      <c r="F121" s="12"/>
      <c r="G121" s="12"/>
      <c r="H121" s="12"/>
      <c r="I121" s="12"/>
      <c r="J121" s="18"/>
      <c r="K121" s="65">
        <f t="shared" si="0"/>
        <v>0</v>
      </c>
    </row>
    <row r="122" spans="2:11" x14ac:dyDescent="0.25">
      <c r="B122" s="17"/>
      <c r="C122" s="12"/>
      <c r="D122" s="12"/>
      <c r="E122" s="12"/>
      <c r="F122" s="12"/>
      <c r="G122" s="12"/>
      <c r="H122" s="12"/>
      <c r="I122" s="12"/>
      <c r="J122" s="18"/>
      <c r="K122" s="65">
        <f t="shared" si="0"/>
        <v>0</v>
      </c>
    </row>
    <row r="123" spans="2:11" x14ac:dyDescent="0.25">
      <c r="B123" s="17"/>
      <c r="C123" s="12"/>
      <c r="D123" s="12"/>
      <c r="E123" s="12"/>
      <c r="F123" s="12"/>
      <c r="G123" s="12"/>
      <c r="H123" s="12"/>
      <c r="I123" s="12"/>
      <c r="J123" s="18"/>
      <c r="K123" s="65">
        <f t="shared" si="0"/>
        <v>0</v>
      </c>
    </row>
    <row r="124" spans="2:11" x14ac:dyDescent="0.25">
      <c r="B124" s="17"/>
      <c r="C124" s="12"/>
      <c r="D124" s="12"/>
      <c r="E124" s="12"/>
      <c r="F124" s="12"/>
      <c r="G124" s="12"/>
      <c r="H124" s="12"/>
      <c r="I124" s="12"/>
      <c r="J124" s="18"/>
      <c r="K124" s="65">
        <f t="shared" si="0"/>
        <v>0</v>
      </c>
    </row>
    <row r="125" spans="2:11" x14ac:dyDescent="0.25">
      <c r="B125" s="17"/>
      <c r="C125" s="12"/>
      <c r="D125" s="12"/>
      <c r="E125" s="12"/>
      <c r="F125" s="12"/>
      <c r="G125" s="12"/>
      <c r="H125" s="12"/>
      <c r="I125" s="12"/>
      <c r="J125" s="18"/>
      <c r="K125" s="65">
        <f t="shared" si="0"/>
        <v>0</v>
      </c>
    </row>
    <row r="126" spans="2:11" x14ac:dyDescent="0.25">
      <c r="B126" s="17"/>
      <c r="C126" s="12"/>
      <c r="D126" s="12"/>
      <c r="E126" s="12"/>
      <c r="F126" s="12"/>
      <c r="G126" s="12"/>
      <c r="H126" s="12"/>
      <c r="I126" s="12"/>
      <c r="J126" s="18"/>
      <c r="K126" s="65">
        <f t="shared" si="0"/>
        <v>0</v>
      </c>
    </row>
    <row r="127" spans="2:11" ht="19.5" customHeight="1" x14ac:dyDescent="0.25">
      <c r="B127" s="115" t="s">
        <v>8</v>
      </c>
      <c r="C127" s="116"/>
      <c r="D127" s="116"/>
      <c r="E127" s="116"/>
      <c r="F127" s="116"/>
      <c r="G127" s="116"/>
      <c r="H127" s="116"/>
      <c r="I127" s="116"/>
      <c r="J127" s="117"/>
      <c r="K127" s="71">
        <f>SUM(K117:K126)</f>
        <v>0</v>
      </c>
    </row>
    <row r="128" spans="2:11" ht="49.5" customHeight="1" x14ac:dyDescent="0.25">
      <c r="B128" s="104" t="s">
        <v>196</v>
      </c>
      <c r="C128" s="105"/>
      <c r="D128" s="105"/>
      <c r="E128" s="105"/>
      <c r="F128" s="105"/>
      <c r="G128" s="105"/>
      <c r="H128" s="105"/>
      <c r="I128" s="105"/>
      <c r="J128" s="105"/>
      <c r="K128" s="106"/>
    </row>
    <row r="129" spans="2:11" ht="49.5" customHeight="1" x14ac:dyDescent="0.25">
      <c r="B129" s="104" t="s">
        <v>197</v>
      </c>
      <c r="C129" s="105"/>
      <c r="D129" s="105"/>
      <c r="E129" s="105"/>
      <c r="F129" s="105"/>
      <c r="G129" s="105"/>
      <c r="H129" s="105"/>
      <c r="I129" s="105"/>
      <c r="J129" s="105"/>
      <c r="K129" s="106"/>
    </row>
    <row r="130" spans="2:11" x14ac:dyDescent="0.25">
      <c r="B130" s="56" t="s">
        <v>214</v>
      </c>
      <c r="C130" s="56"/>
      <c r="D130" s="6"/>
      <c r="I130" s="26"/>
      <c r="J130" s="26"/>
    </row>
    <row r="131" spans="2:11" x14ac:dyDescent="0.25">
      <c r="B131" s="6"/>
      <c r="C131" s="6"/>
      <c r="D131" s="6"/>
      <c r="I131" s="26"/>
      <c r="J131" s="26"/>
    </row>
    <row r="132" spans="2:11" x14ac:dyDescent="0.25">
      <c r="B132" s="108" t="s">
        <v>25</v>
      </c>
      <c r="C132" s="109"/>
      <c r="D132" s="109"/>
      <c r="E132" s="109"/>
      <c r="F132" s="109"/>
      <c r="G132" s="109"/>
      <c r="H132" s="109"/>
      <c r="I132" s="110"/>
      <c r="J132" s="57"/>
    </row>
    <row r="133" spans="2:11" x14ac:dyDescent="0.25">
      <c r="B133" s="98" t="s">
        <v>16</v>
      </c>
      <c r="C133" s="98" t="s">
        <v>26</v>
      </c>
      <c r="D133" s="107" t="s">
        <v>23</v>
      </c>
      <c r="E133" s="107"/>
      <c r="F133" s="107"/>
      <c r="G133" s="107"/>
      <c r="H133" s="107"/>
      <c r="I133" s="107"/>
      <c r="J133" s="26"/>
    </row>
    <row r="134" spans="2:11" x14ac:dyDescent="0.25">
      <c r="B134" s="98"/>
      <c r="C134" s="98"/>
      <c r="D134" s="54" t="s">
        <v>27</v>
      </c>
      <c r="E134" s="31" t="s">
        <v>204</v>
      </c>
      <c r="F134" s="55" t="s">
        <v>205</v>
      </c>
      <c r="G134" s="32" t="s">
        <v>20</v>
      </c>
      <c r="H134" s="32" t="s">
        <v>21</v>
      </c>
      <c r="I134" s="32" t="s">
        <v>22</v>
      </c>
      <c r="J134" s="26"/>
      <c r="K134" s="26"/>
    </row>
    <row r="135" spans="2:11" x14ac:dyDescent="0.25">
      <c r="B135" s="17"/>
      <c r="C135" s="12"/>
      <c r="D135" s="12"/>
      <c r="E135" s="12"/>
      <c r="F135" s="12"/>
      <c r="G135" s="12"/>
      <c r="H135" s="18"/>
      <c r="I135" s="65">
        <f t="shared" ref="I135:I142" si="1">F135*H135</f>
        <v>0</v>
      </c>
      <c r="J135" s="26"/>
      <c r="K135" s="26"/>
    </row>
    <row r="136" spans="2:11" x14ac:dyDescent="0.25">
      <c r="B136" s="17"/>
      <c r="C136" s="12"/>
      <c r="D136" s="12"/>
      <c r="E136" s="12"/>
      <c r="F136" s="12"/>
      <c r="G136" s="12"/>
      <c r="H136" s="18"/>
      <c r="I136" s="65">
        <f t="shared" si="1"/>
        <v>0</v>
      </c>
      <c r="J136" s="26"/>
      <c r="K136" s="26"/>
    </row>
    <row r="137" spans="2:11" x14ac:dyDescent="0.25">
      <c r="B137" s="17"/>
      <c r="C137" s="12"/>
      <c r="D137" s="12"/>
      <c r="E137" s="12"/>
      <c r="F137" s="12"/>
      <c r="G137" s="12"/>
      <c r="H137" s="18"/>
      <c r="I137" s="65">
        <f t="shared" si="1"/>
        <v>0</v>
      </c>
      <c r="J137" s="26"/>
      <c r="K137" s="26"/>
    </row>
    <row r="138" spans="2:11" x14ac:dyDescent="0.25">
      <c r="B138" s="17"/>
      <c r="C138" s="12"/>
      <c r="D138" s="12"/>
      <c r="E138" s="12"/>
      <c r="F138" s="12"/>
      <c r="G138" s="12"/>
      <c r="H138" s="18"/>
      <c r="I138" s="65">
        <f t="shared" si="1"/>
        <v>0</v>
      </c>
      <c r="J138" s="26"/>
      <c r="K138" s="26"/>
    </row>
    <row r="139" spans="2:11" x14ac:dyDescent="0.25">
      <c r="B139" s="17"/>
      <c r="C139" s="12"/>
      <c r="D139" s="12"/>
      <c r="E139" s="12"/>
      <c r="F139" s="12"/>
      <c r="G139" s="12"/>
      <c r="H139" s="18"/>
      <c r="I139" s="65">
        <f t="shared" si="1"/>
        <v>0</v>
      </c>
      <c r="J139" s="26"/>
      <c r="K139" s="26"/>
    </row>
    <row r="140" spans="2:11" x14ac:dyDescent="0.25">
      <c r="B140" s="17"/>
      <c r="C140" s="12"/>
      <c r="D140" s="12"/>
      <c r="E140" s="12"/>
      <c r="F140" s="12"/>
      <c r="G140" s="12"/>
      <c r="H140" s="18"/>
      <c r="I140" s="65">
        <f t="shared" si="1"/>
        <v>0</v>
      </c>
      <c r="J140" s="26"/>
      <c r="K140" s="26"/>
    </row>
    <row r="141" spans="2:11" x14ac:dyDescent="0.25">
      <c r="B141" s="17"/>
      <c r="C141" s="12"/>
      <c r="D141" s="12"/>
      <c r="E141" s="12"/>
      <c r="F141" s="12"/>
      <c r="G141" s="12"/>
      <c r="H141" s="18"/>
      <c r="I141" s="65">
        <f t="shared" si="1"/>
        <v>0</v>
      </c>
      <c r="J141" s="26"/>
      <c r="K141" s="26"/>
    </row>
    <row r="142" spans="2:11" ht="15" customHeight="1" x14ac:dyDescent="0.25">
      <c r="B142" s="17"/>
      <c r="C142" s="12"/>
      <c r="D142" s="12"/>
      <c r="E142" s="12"/>
      <c r="F142" s="12"/>
      <c r="G142" s="12"/>
      <c r="H142" s="18"/>
      <c r="I142" s="65">
        <f t="shared" si="1"/>
        <v>0</v>
      </c>
      <c r="J142" s="26"/>
      <c r="K142" s="26"/>
    </row>
    <row r="143" spans="2:11" ht="15" customHeight="1" x14ac:dyDescent="0.25">
      <c r="B143" s="115" t="s">
        <v>8</v>
      </c>
      <c r="C143" s="116"/>
      <c r="D143" s="116"/>
      <c r="E143" s="116"/>
      <c r="F143" s="116"/>
      <c r="G143" s="116"/>
      <c r="H143" s="117"/>
      <c r="I143" s="72">
        <f>SUM(I135:I142)</f>
        <v>0</v>
      </c>
      <c r="J143" s="26"/>
    </row>
    <row r="144" spans="2:11" ht="47.25" customHeight="1" x14ac:dyDescent="0.25">
      <c r="B144" s="104" t="s">
        <v>196</v>
      </c>
      <c r="C144" s="105"/>
      <c r="D144" s="105"/>
      <c r="E144" s="105"/>
      <c r="F144" s="105"/>
      <c r="G144" s="105"/>
      <c r="H144" s="105"/>
      <c r="I144" s="106"/>
      <c r="J144" s="26"/>
    </row>
    <row r="145" spans="2:10" ht="47.25" customHeight="1" x14ac:dyDescent="0.25">
      <c r="B145" s="104" t="s">
        <v>197</v>
      </c>
      <c r="C145" s="105"/>
      <c r="D145" s="105"/>
      <c r="E145" s="105"/>
      <c r="F145" s="105"/>
      <c r="G145" s="105"/>
      <c r="H145" s="105"/>
      <c r="I145" s="106"/>
      <c r="J145" s="26"/>
    </row>
    <row r="146" spans="2:10" x14ac:dyDescent="0.25">
      <c r="B146" s="56" t="s">
        <v>214</v>
      </c>
      <c r="C146" s="56"/>
      <c r="D146" s="6"/>
      <c r="I146" s="26"/>
      <c r="J146" s="26"/>
    </row>
    <row r="148" spans="2:10" x14ac:dyDescent="0.25">
      <c r="B148" s="47" t="s">
        <v>28</v>
      </c>
      <c r="C148" s="48"/>
      <c r="D148" s="48"/>
      <c r="E148" s="48"/>
      <c r="F148" s="48"/>
      <c r="G148" s="48"/>
      <c r="H148" s="48"/>
      <c r="I148" s="58"/>
    </row>
    <row r="149" spans="2:10" x14ac:dyDescent="0.25">
      <c r="B149" s="97" t="s">
        <v>16</v>
      </c>
      <c r="C149" s="98" t="s">
        <v>29</v>
      </c>
      <c r="D149" s="94" t="s">
        <v>23</v>
      </c>
      <c r="E149" s="95"/>
      <c r="F149" s="95"/>
      <c r="G149" s="95"/>
      <c r="H149" s="95"/>
      <c r="I149" s="96"/>
    </row>
    <row r="150" spans="2:10" ht="30" x14ac:dyDescent="0.25">
      <c r="B150" s="97"/>
      <c r="C150" s="98"/>
      <c r="D150" s="31" t="s">
        <v>34</v>
      </c>
      <c r="E150" s="31" t="s">
        <v>30</v>
      </c>
      <c r="F150" s="31" t="s">
        <v>31</v>
      </c>
      <c r="G150" s="31" t="s">
        <v>32</v>
      </c>
      <c r="H150" s="59" t="s">
        <v>123</v>
      </c>
      <c r="I150" s="59" t="s">
        <v>33</v>
      </c>
    </row>
    <row r="151" spans="2:10" x14ac:dyDescent="0.25">
      <c r="B151" s="17"/>
      <c r="C151" s="17"/>
      <c r="D151" s="17"/>
      <c r="E151" s="12"/>
      <c r="F151" s="18"/>
      <c r="G151" s="18">
        <f>F151*87%</f>
        <v>0</v>
      </c>
      <c r="H151" s="18"/>
      <c r="I151" s="65">
        <f>E151*(F151+G151+H151)</f>
        <v>0</v>
      </c>
    </row>
    <row r="152" spans="2:10" x14ac:dyDescent="0.25">
      <c r="B152" s="17"/>
      <c r="C152" s="17"/>
      <c r="D152" s="17"/>
      <c r="E152" s="12"/>
      <c r="F152" s="18"/>
      <c r="G152" s="18">
        <f t="shared" ref="G152:G154" si="2">F152*87%</f>
        <v>0</v>
      </c>
      <c r="H152" s="18"/>
      <c r="I152" s="65">
        <f t="shared" ref="I152:I154" si="3">E152*(F152+G152+H152)</f>
        <v>0</v>
      </c>
    </row>
    <row r="153" spans="2:10" x14ac:dyDescent="0.25">
      <c r="B153" s="17"/>
      <c r="C153" s="17"/>
      <c r="D153" s="17"/>
      <c r="E153" s="12"/>
      <c r="F153" s="18"/>
      <c r="G153" s="18">
        <f t="shared" si="2"/>
        <v>0</v>
      </c>
      <c r="H153" s="18"/>
      <c r="I153" s="65">
        <f t="shared" si="3"/>
        <v>0</v>
      </c>
    </row>
    <row r="154" spans="2:10" ht="15" customHeight="1" x14ac:dyDescent="0.25">
      <c r="B154" s="17"/>
      <c r="C154" s="17"/>
      <c r="D154" s="17"/>
      <c r="E154" s="12"/>
      <c r="F154" s="18"/>
      <c r="G154" s="18">
        <f t="shared" si="2"/>
        <v>0</v>
      </c>
      <c r="H154" s="18"/>
      <c r="I154" s="65">
        <f t="shared" si="3"/>
        <v>0</v>
      </c>
    </row>
    <row r="155" spans="2:10" ht="16.5" customHeight="1" x14ac:dyDescent="0.25">
      <c r="B155" s="81" t="s">
        <v>8</v>
      </c>
      <c r="C155" s="100"/>
      <c r="D155" s="100"/>
      <c r="E155" s="100"/>
      <c r="F155" s="100"/>
      <c r="G155" s="100"/>
      <c r="H155" s="82"/>
      <c r="I155" s="73">
        <f>SUM(I151:I154)</f>
        <v>0</v>
      </c>
    </row>
    <row r="156" spans="2:10" x14ac:dyDescent="0.25">
      <c r="B156" s="88" t="s">
        <v>200</v>
      </c>
      <c r="C156" s="89"/>
      <c r="D156" s="89"/>
      <c r="E156" s="89"/>
      <c r="F156" s="89"/>
      <c r="G156" s="89"/>
      <c r="H156" s="89"/>
      <c r="I156" s="90"/>
    </row>
    <row r="157" spans="2:10" ht="33" customHeight="1" x14ac:dyDescent="0.25">
      <c r="B157" s="91"/>
      <c r="C157" s="92"/>
      <c r="D157" s="92"/>
      <c r="E157" s="92"/>
      <c r="F157" s="92"/>
      <c r="G157" s="92"/>
      <c r="H157" s="92"/>
      <c r="I157" s="93"/>
    </row>
    <row r="158" spans="2:10" ht="40.5" customHeight="1" x14ac:dyDescent="0.25">
      <c r="B158" s="99" t="s">
        <v>199</v>
      </c>
      <c r="C158" s="99"/>
      <c r="D158" s="99"/>
      <c r="E158" s="99"/>
      <c r="F158" s="99"/>
      <c r="G158" s="99"/>
      <c r="H158" s="99"/>
      <c r="I158" s="99"/>
    </row>
    <row r="159" spans="2:10" ht="40.5" customHeight="1" x14ac:dyDescent="0.25">
      <c r="B159" s="99" t="s">
        <v>198</v>
      </c>
      <c r="C159" s="99"/>
      <c r="D159" s="99"/>
      <c r="E159" s="99"/>
      <c r="F159" s="99"/>
      <c r="G159" s="99"/>
      <c r="H159" s="99"/>
      <c r="I159" s="99"/>
    </row>
    <row r="160" spans="2:10" x14ac:dyDescent="0.25">
      <c r="B160" s="6" t="s">
        <v>35</v>
      </c>
      <c r="C160" s="6"/>
      <c r="D160" s="6"/>
    </row>
    <row r="161" spans="2:8" x14ac:dyDescent="0.25">
      <c r="B161" s="6" t="s">
        <v>36</v>
      </c>
      <c r="C161" s="6"/>
      <c r="D161" s="6"/>
    </row>
    <row r="162" spans="2:8" ht="18" customHeight="1" x14ac:dyDescent="0.25"/>
    <row r="163" spans="2:8" x14ac:dyDescent="0.25">
      <c r="B163" s="60" t="s">
        <v>201</v>
      </c>
      <c r="C163" s="61"/>
      <c r="D163" s="61"/>
      <c r="E163" s="61"/>
      <c r="F163" s="61"/>
      <c r="G163" s="61"/>
      <c r="H163" s="61"/>
    </row>
    <row r="164" spans="2:8" x14ac:dyDescent="0.25">
      <c r="B164" s="98" t="s">
        <v>16</v>
      </c>
      <c r="C164" s="98" t="s">
        <v>26</v>
      </c>
      <c r="D164" s="101" t="s">
        <v>23</v>
      </c>
      <c r="E164" s="102"/>
      <c r="F164" s="102"/>
      <c r="G164" s="102"/>
      <c r="H164" s="103"/>
    </row>
    <row r="165" spans="2:8" ht="34.5" customHeight="1" x14ac:dyDescent="0.25">
      <c r="B165" s="98"/>
      <c r="C165" s="98"/>
      <c r="D165" s="31" t="s">
        <v>19</v>
      </c>
      <c r="E165" s="31" t="s">
        <v>20</v>
      </c>
      <c r="F165" s="62" t="s">
        <v>21</v>
      </c>
      <c r="G165" s="63" t="s">
        <v>202</v>
      </c>
      <c r="H165" s="62" t="s">
        <v>22</v>
      </c>
    </row>
    <row r="166" spans="2:8" x14ac:dyDescent="0.25">
      <c r="B166" s="31"/>
      <c r="C166" s="31"/>
      <c r="D166" s="31"/>
      <c r="E166" s="31"/>
      <c r="F166" s="32"/>
      <c r="G166" s="64">
        <v>220</v>
      </c>
      <c r="H166" s="65">
        <f t="shared" ref="H166:H167" si="4">D166*(F166+G166)</f>
        <v>0</v>
      </c>
    </row>
    <row r="167" spans="2:8" x14ac:dyDescent="0.25">
      <c r="B167" s="31"/>
      <c r="C167" s="31"/>
      <c r="D167" s="31"/>
      <c r="E167" s="31"/>
      <c r="F167" s="32"/>
      <c r="G167" s="64">
        <v>220</v>
      </c>
      <c r="H167" s="65">
        <f t="shared" si="4"/>
        <v>0</v>
      </c>
    </row>
    <row r="168" spans="2:8" x14ac:dyDescent="0.25">
      <c r="B168" s="17"/>
      <c r="C168" s="17"/>
      <c r="D168" s="17"/>
      <c r="E168" s="12"/>
      <c r="F168" s="12"/>
      <c r="G168" s="24">
        <v>220</v>
      </c>
      <c r="H168" s="65">
        <f>D168*(F168+G168)</f>
        <v>0</v>
      </c>
    </row>
    <row r="169" spans="2:8" x14ac:dyDescent="0.25">
      <c r="B169" s="87" t="s">
        <v>8</v>
      </c>
      <c r="C169" s="87"/>
      <c r="D169" s="87"/>
      <c r="E169" s="87"/>
      <c r="F169" s="87"/>
      <c r="G169" s="87"/>
      <c r="H169" s="74">
        <f>SUM(H166:H168)</f>
        <v>0</v>
      </c>
    </row>
    <row r="171" spans="2:8" x14ac:dyDescent="0.25">
      <c r="B171" s="135" t="s">
        <v>219</v>
      </c>
      <c r="C171" s="136"/>
      <c r="D171" s="137"/>
      <c r="E171" s="138"/>
      <c r="F171" s="134"/>
      <c r="G171" s="134"/>
    </row>
    <row r="172" spans="2:8" x14ac:dyDescent="0.25">
      <c r="B172" s="139"/>
      <c r="C172" s="140"/>
      <c r="D172" s="141"/>
      <c r="E172" s="142"/>
    </row>
    <row r="173" spans="2:8" x14ac:dyDescent="0.25">
      <c r="B173" s="139"/>
      <c r="C173" s="140"/>
      <c r="D173" s="141" t="s">
        <v>220</v>
      </c>
      <c r="E173" s="142"/>
    </row>
    <row r="174" spans="2:8" x14ac:dyDescent="0.25">
      <c r="B174" s="139"/>
      <c r="C174" s="140"/>
      <c r="D174" s="141"/>
      <c r="E174" s="142"/>
    </row>
    <row r="175" spans="2:8" x14ac:dyDescent="0.25">
      <c r="B175" s="139"/>
      <c r="C175" s="140"/>
      <c r="D175" s="141"/>
      <c r="E175" s="142"/>
    </row>
    <row r="176" spans="2:8" x14ac:dyDescent="0.25">
      <c r="B176" s="139"/>
      <c r="C176" s="140"/>
      <c r="D176" s="141"/>
      <c r="E176" s="142"/>
    </row>
    <row r="177" spans="2:5" x14ac:dyDescent="0.25">
      <c r="B177" s="143" t="s">
        <v>216</v>
      </c>
      <c r="C177" s="140"/>
      <c r="D177" s="144" t="s">
        <v>217</v>
      </c>
      <c r="E177" s="142"/>
    </row>
    <row r="178" spans="2:5" x14ac:dyDescent="0.25">
      <c r="B178" s="139" t="s">
        <v>221</v>
      </c>
      <c r="C178" s="140"/>
      <c r="D178" s="141" t="s">
        <v>224</v>
      </c>
      <c r="E178" s="142"/>
    </row>
    <row r="179" spans="2:5" x14ac:dyDescent="0.25">
      <c r="B179" s="139"/>
      <c r="C179" s="140"/>
      <c r="D179" s="141"/>
      <c r="E179" s="142"/>
    </row>
    <row r="180" spans="2:5" x14ac:dyDescent="0.25">
      <c r="B180" s="139"/>
      <c r="C180" s="140"/>
      <c r="D180" s="141"/>
      <c r="E180" s="142"/>
    </row>
    <row r="181" spans="2:5" x14ac:dyDescent="0.25">
      <c r="B181" s="139"/>
      <c r="C181" s="140"/>
      <c r="D181" s="141"/>
      <c r="E181" s="142"/>
    </row>
    <row r="182" spans="2:5" x14ac:dyDescent="0.25">
      <c r="B182" s="143" t="s">
        <v>222</v>
      </c>
      <c r="C182" s="140"/>
      <c r="D182" s="144" t="s">
        <v>225</v>
      </c>
      <c r="E182" s="142"/>
    </row>
    <row r="183" spans="2:5" x14ac:dyDescent="0.25">
      <c r="B183" s="139" t="s">
        <v>223</v>
      </c>
      <c r="C183" s="140"/>
      <c r="D183" s="141" t="s">
        <v>226</v>
      </c>
      <c r="E183" s="142"/>
    </row>
    <row r="184" spans="2:5" x14ac:dyDescent="0.25">
      <c r="B184" s="139"/>
      <c r="C184" s="140"/>
      <c r="D184" s="141"/>
      <c r="E184" s="142"/>
    </row>
    <row r="185" spans="2:5" x14ac:dyDescent="0.25">
      <c r="B185" s="139"/>
      <c r="C185" s="140"/>
      <c r="D185" s="141"/>
      <c r="E185" s="142"/>
    </row>
    <row r="186" spans="2:5" x14ac:dyDescent="0.25">
      <c r="B186" s="139"/>
      <c r="C186" s="140"/>
      <c r="D186" s="141"/>
      <c r="E186" s="142"/>
    </row>
    <row r="187" spans="2:5" x14ac:dyDescent="0.25">
      <c r="B187" s="143" t="s">
        <v>227</v>
      </c>
      <c r="C187" s="140"/>
      <c r="D187" s="141"/>
      <c r="E187" s="142"/>
    </row>
    <row r="188" spans="2:5" x14ac:dyDescent="0.25">
      <c r="B188" s="139" t="s">
        <v>228</v>
      </c>
      <c r="C188" s="140"/>
      <c r="D188" s="141"/>
      <c r="E188" s="142"/>
    </row>
    <row r="189" spans="2:5" x14ac:dyDescent="0.25">
      <c r="B189" s="139"/>
      <c r="C189" s="140"/>
      <c r="D189" s="141"/>
      <c r="E189" s="142"/>
    </row>
    <row r="190" spans="2:5" x14ac:dyDescent="0.25">
      <c r="B190" s="139"/>
      <c r="C190" s="140"/>
      <c r="D190" s="141"/>
      <c r="E190" s="142"/>
    </row>
    <row r="191" spans="2:5" x14ac:dyDescent="0.25">
      <c r="B191" s="145"/>
      <c r="C191" s="146"/>
      <c r="D191" s="147"/>
      <c r="E191" s="148"/>
    </row>
  </sheetData>
  <mergeCells count="41">
    <mergeCell ref="B1:C1"/>
    <mergeCell ref="B3:D3"/>
    <mergeCell ref="B159:I159"/>
    <mergeCell ref="B143:H143"/>
    <mergeCell ref="B144:I144"/>
    <mergeCell ref="B79:F79"/>
    <mergeCell ref="B91:C91"/>
    <mergeCell ref="B92:F95"/>
    <mergeCell ref="B97:F97"/>
    <mergeCell ref="B133:B134"/>
    <mergeCell ref="C133:C134"/>
    <mergeCell ref="B115:B116"/>
    <mergeCell ref="E107:G107"/>
    <mergeCell ref="E115:K115"/>
    <mergeCell ref="C115:C116"/>
    <mergeCell ref="D115:D116"/>
    <mergeCell ref="B145:I145"/>
    <mergeCell ref="D133:I133"/>
    <mergeCell ref="B132:I132"/>
    <mergeCell ref="B107:B108"/>
    <mergeCell ref="C107:C108"/>
    <mergeCell ref="D107:D108"/>
    <mergeCell ref="B127:J127"/>
    <mergeCell ref="B128:K128"/>
    <mergeCell ref="B129:K129"/>
    <mergeCell ref="B169:G169"/>
    <mergeCell ref="B156:I157"/>
    <mergeCell ref="D149:I149"/>
    <mergeCell ref="B149:B150"/>
    <mergeCell ref="C149:C150"/>
    <mergeCell ref="B158:I158"/>
    <mergeCell ref="B155:H155"/>
    <mergeCell ref="B164:B165"/>
    <mergeCell ref="C164:C165"/>
    <mergeCell ref="D164:H164"/>
    <mergeCell ref="B6:D6"/>
    <mergeCell ref="B16:C16"/>
    <mergeCell ref="B21:C21"/>
    <mergeCell ref="B66:C66"/>
    <mergeCell ref="B72:C72"/>
    <mergeCell ref="B7:D7"/>
  </mergeCells>
  <conditionalFormatting sqref="D1">
    <cfRule type="cellIs" dxfId="5" priority="3" operator="equal">
      <formula>0</formula>
    </cfRule>
    <cfRule type="cellIs" dxfId="4" priority="4" operator="lessThan">
      <formula>0</formula>
    </cfRule>
    <cfRule type="cellIs" dxfId="3" priority="5" operator="greaterThan">
      <formula>0</formula>
    </cfRule>
    <cfRule type="cellIs" dxfId="2" priority="6" operator="greaterThan">
      <formula>0</formula>
    </cfRule>
  </conditionalFormatting>
  <conditionalFormatting sqref="B1:C1">
    <cfRule type="cellIs" dxfId="1" priority="1" operator="equal">
      <formula>"Você ainda pode distribuir o seguinte valor entre as despesas do projeto:"</formula>
    </cfRule>
    <cfRule type="cellIs" dxfId="0" priority="2" operator="equal">
      <formula>"Você extrapolou o limite orçamentário do projeto em:"</formula>
    </cfRule>
  </conditionalFormatting>
  <dataValidations count="3">
    <dataValidation type="list" allowBlank="1" showInputMessage="1" showErrorMessage="1" sqref="D81:D90" xr:uid="{495F0394-70AD-4951-A9E2-1011FAC39732}">
      <formula1>$B$59:$B$63</formula1>
    </dataValidation>
    <dataValidation type="list" allowBlank="1" showInputMessage="1" showErrorMessage="1" sqref="D135:D142" xr:uid="{F19606E2-1F5A-4E4F-8739-C2A501062C80}">
      <formula1>"Ensino,Pesquisa e Inovação,Extensão e Cultura, Desenvolvimento Institucional"</formula1>
    </dataValidation>
    <dataValidation type="list" allowBlank="1" showInputMessage="1" showErrorMessage="1" sqref="E117:E126" xr:uid="{71347AAE-A63D-4FA8-8BC0-5FDCCB1A6082}">
      <formula1>"Ensino, Pesquisa e Inovação, Extensão e Cultura, Desenvolvimento Institucional"</formula1>
    </dataValidation>
  </dataValidations>
  <pageMargins left="0.511811024" right="0.511811024" top="0.78740157499999996" bottom="0.78740157499999996" header="0.31496062000000002" footer="0.31496062000000002"/>
  <pageSetup paperSize="9" scale="56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40" r:id="rId4" name="Público">
              <controlPr defaultSize="0" autoFill="0" autoLine="0" autoPict="0" altText="PÚBLICO">
                <anchor moveWithCells="1">
                  <from>
                    <xdr:col>1</xdr:col>
                    <xdr:colOff>285750</xdr:colOff>
                    <xdr:row>5</xdr:row>
                    <xdr:rowOff>9525</xdr:rowOff>
                  </from>
                  <to>
                    <xdr:col>1</xdr:col>
                    <xdr:colOff>1143000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5" name="Check Box 21">
              <controlPr defaultSize="0" autoFill="0" autoLine="0" autoPict="0">
                <anchor moveWithCells="1">
                  <from>
                    <xdr:col>1</xdr:col>
                    <xdr:colOff>3381375</xdr:colOff>
                    <xdr:row>4</xdr:row>
                    <xdr:rowOff>104775</xdr:rowOff>
                  </from>
                  <to>
                    <xdr:col>2</xdr:col>
                    <xdr:colOff>419100</xdr:colOff>
                    <xdr:row>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6" name="Check Box 23">
              <controlPr defaultSize="0" autoFill="0" autoLine="0" autoPict="0">
                <anchor moveWithCells="1">
                  <from>
                    <xdr:col>2</xdr:col>
                    <xdr:colOff>504825</xdr:colOff>
                    <xdr:row>5</xdr:row>
                    <xdr:rowOff>28575</xdr:rowOff>
                  </from>
                  <to>
                    <xdr:col>3</xdr:col>
                    <xdr:colOff>209550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7" name="Check Box 24">
              <controlPr defaultSize="0" autoFill="0" autoLine="0" autoPict="0">
                <anchor moveWithCells="1">
                  <from>
                    <xdr:col>1</xdr:col>
                    <xdr:colOff>1619250</xdr:colOff>
                    <xdr:row>5</xdr:row>
                    <xdr:rowOff>9525</xdr:rowOff>
                  </from>
                  <to>
                    <xdr:col>1</xdr:col>
                    <xdr:colOff>3057525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BF6F8C76-004B-4C00-8D80-60727F6ECD25}">
          <x14:formula1>
            <xm:f>Rubricas!$C$55:$C$109</xm:f>
          </x14:formula1>
          <xm:sqref>B30:B37</xm:sqref>
        </x14:dataValidation>
        <x14:dataValidation type="list" allowBlank="1" showInputMessage="1" showErrorMessage="1" xr:uid="{8FA54211-46A0-4A68-8C35-BC05979D0F10}">
          <x14:formula1>
            <xm:f>Rubricas!$C$111:$C$115</xm:f>
          </x14:formula1>
          <xm:sqref>B45:B48</xm:sqref>
        </x14:dataValidation>
        <x14:dataValidation type="list" allowBlank="1" showInputMessage="1" showErrorMessage="1" xr:uid="{31AD9C06-2253-4F04-B61D-61F8347AB654}">
          <x14:formula1>
            <xm:f>Rubricas!$C$117:$C$141</xm:f>
          </x14:formula1>
          <xm:sqref>B59:B63</xm:sqref>
        </x14:dataValidation>
        <x14:dataValidation type="list" allowBlank="1" showInputMessage="1" showErrorMessage="1" xr:uid="{FF3CE4DC-07E0-4D4D-9A0E-44AD07751671}">
          <x14:formula1>
            <xm:f>Rubricas!$C$14:$C$41</xm:f>
          </x14:formula1>
          <xm:sqref>B51:B57</xm:sqref>
        </x14:dataValidation>
        <x14:dataValidation type="list" allowBlank="1" showInputMessage="1" showErrorMessage="1" xr:uid="{7D126855-292A-4DF2-90B2-D03AEE07F9E6}">
          <x14:formula1>
            <xm:f>Rubricas!$C$43:$C$53</xm:f>
          </x14:formula1>
          <xm:sqref>B39:B43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Rubricas</vt:lpstr>
      <vt:lpstr>Orientações</vt:lpstr>
      <vt:lpstr>1- Cronograma de Desembolso</vt:lpstr>
      <vt:lpstr>'1- Cronograma de Desembolso'!Area_de_impressao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</dc:creator>
  <cp:lastModifiedBy>Douglas Gaspar</cp:lastModifiedBy>
  <cp:lastPrinted>2026-10-13T18:00:57Z</cp:lastPrinted>
  <dcterms:created xsi:type="dcterms:W3CDTF">2022-04-04T11:21:02Z</dcterms:created>
  <dcterms:modified xsi:type="dcterms:W3CDTF">2026-10-13T18:01:47Z</dcterms:modified>
</cp:coreProperties>
</file>