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11355" windowHeight="8235" tabRatio="718"/>
  </bookViews>
  <sheets>
    <sheet name="Anexo I" sheetId="9" r:id="rId1"/>
    <sheet name="Anexo II" sheetId="14" r:id="rId2"/>
    <sheet name="Pessoal UFG" sheetId="3" state="hidden" r:id="rId3"/>
  </sheets>
  <definedNames>
    <definedName name="_xlnm.Print_Area" localSheetId="0">'Anexo I'!$A$1:$F$57</definedName>
    <definedName name="_xlnm.Print_Area" localSheetId="1">'Anexo II'!$A$1:$M$142</definedName>
    <definedName name="_xlnm.Print_Area" localSheetId="2">'Pessoal UFG'!$A$1:$L$74</definedName>
    <definedName name="Titulação">'Anexo II'!$S$1:$S$4</definedName>
    <definedName name="_xlnm.Print_Titles" localSheetId="1">'Anexo II'!$1:$1</definedName>
    <definedName name="_xlnm.Print_Titles" localSheetId="2">'Pessoal UFG'!$1:$9</definedName>
  </definedNames>
  <calcPr calcId="145621"/>
</workbook>
</file>

<file path=xl/calcChain.xml><?xml version="1.0" encoding="utf-8"?>
<calcChain xmlns="http://schemas.openxmlformats.org/spreadsheetml/2006/main">
  <c r="F54" i="9" l="1"/>
  <c r="F42" i="9" l="1"/>
  <c r="F41" i="9"/>
  <c r="F40" i="9"/>
  <c r="F9" i="9"/>
  <c r="F8" i="9" l="1"/>
  <c r="J125" i="14" l="1"/>
  <c r="J126" i="14"/>
  <c r="J127" i="14"/>
  <c r="J128" i="14"/>
  <c r="J129" i="14"/>
  <c r="J130" i="14"/>
  <c r="J131" i="14"/>
  <c r="J132" i="14"/>
  <c r="J133" i="14"/>
  <c r="J134" i="14"/>
  <c r="J135" i="14"/>
  <c r="J136" i="14"/>
  <c r="J137" i="14"/>
  <c r="J138" i="14"/>
  <c r="J124" i="14"/>
  <c r="K77" i="14"/>
  <c r="K78" i="14"/>
  <c r="K79" i="14"/>
  <c r="K80" i="14"/>
  <c r="K81" i="14"/>
  <c r="K82" i="14"/>
  <c r="K83" i="14"/>
  <c r="K84" i="14"/>
  <c r="K76" i="14"/>
  <c r="M76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K21" i="14"/>
  <c r="K20" i="14"/>
  <c r="M92" i="14"/>
  <c r="M93" i="14"/>
  <c r="M94" i="14"/>
  <c r="M95" i="14"/>
  <c r="M96" i="14"/>
  <c r="M97" i="14"/>
  <c r="K138" i="14" l="1"/>
  <c r="K137" i="14"/>
  <c r="K136" i="14"/>
  <c r="K135" i="14"/>
  <c r="K134" i="14"/>
  <c r="K133" i="14"/>
  <c r="K132" i="14"/>
  <c r="K131" i="14"/>
  <c r="K130" i="14"/>
  <c r="K129" i="14"/>
  <c r="K128" i="14"/>
  <c r="K127" i="14"/>
  <c r="K126" i="14"/>
  <c r="K125" i="14"/>
  <c r="K124" i="14"/>
  <c r="L114" i="14"/>
  <c r="L115" i="14"/>
  <c r="L116" i="14"/>
  <c r="L117" i="14"/>
  <c r="L113" i="14"/>
  <c r="L112" i="14"/>
  <c r="L111" i="14"/>
  <c r="L110" i="14"/>
  <c r="L109" i="14"/>
  <c r="L108" i="14"/>
  <c r="L107" i="14"/>
  <c r="L106" i="14"/>
  <c r="L105" i="14"/>
  <c r="L104" i="14"/>
  <c r="L103" i="14"/>
  <c r="M91" i="14"/>
  <c r="M77" i="14"/>
  <c r="M78" i="14"/>
  <c r="M79" i="14"/>
  <c r="M80" i="14"/>
  <c r="M81" i="14"/>
  <c r="M82" i="14"/>
  <c r="M83" i="14"/>
  <c r="M84" i="14"/>
  <c r="L29" i="14"/>
  <c r="L30" i="14"/>
  <c r="L31" i="14"/>
  <c r="L32" i="14"/>
  <c r="L33" i="14"/>
  <c r="L34" i="14"/>
  <c r="L35" i="14"/>
  <c r="L36" i="14"/>
  <c r="L37" i="14"/>
  <c r="M98" i="14" l="1"/>
  <c r="M85" i="14"/>
  <c r="L138" i="14" l="1"/>
  <c r="L137" i="14"/>
  <c r="L136" i="14"/>
  <c r="L135" i="14"/>
  <c r="L134" i="14"/>
  <c r="L133" i="14"/>
  <c r="L132" i="14"/>
  <c r="L131" i="14"/>
  <c r="L130" i="14"/>
  <c r="L129" i="14"/>
  <c r="L128" i="14"/>
  <c r="L127" i="14"/>
  <c r="L126" i="14"/>
  <c r="L125" i="14"/>
  <c r="L124" i="14"/>
  <c r="M117" i="14"/>
  <c r="M116" i="14"/>
  <c r="M115" i="14"/>
  <c r="M114" i="14"/>
  <c r="M113" i="14"/>
  <c r="M112" i="14"/>
  <c r="M111" i="14"/>
  <c r="M110" i="14"/>
  <c r="M109" i="14"/>
  <c r="M108" i="14"/>
  <c r="M107" i="14"/>
  <c r="M106" i="14"/>
  <c r="M105" i="14"/>
  <c r="M104" i="14"/>
  <c r="M103" i="14"/>
  <c r="L20" i="14"/>
  <c r="M20" i="14" s="1"/>
  <c r="L21" i="14"/>
  <c r="M21" i="14" s="1"/>
  <c r="L28" i="14"/>
  <c r="F46" i="9"/>
  <c r="F18" i="9"/>
  <c r="F15" i="9"/>
  <c r="F12" i="9"/>
  <c r="F7" i="9"/>
  <c r="F5" i="9" l="1"/>
  <c r="M22" i="14"/>
  <c r="F37" i="9" s="1"/>
  <c r="L139" i="14"/>
  <c r="M118" i="14"/>
  <c r="M28" i="14"/>
  <c r="M32" i="14"/>
  <c r="M30" i="14"/>
  <c r="M31" i="14"/>
  <c r="M29" i="14"/>
  <c r="M33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L38" i="14"/>
  <c r="L39" i="14"/>
  <c r="L40" i="14"/>
  <c r="L41" i="14"/>
  <c r="L42" i="14"/>
  <c r="L43" i="14"/>
  <c r="L44" i="14"/>
  <c r="L45" i="14"/>
  <c r="L46" i="14"/>
  <c r="L47" i="14"/>
  <c r="J54" i="3"/>
  <c r="K54" i="3"/>
  <c r="K22" i="3"/>
  <c r="L22" i="3" s="1"/>
  <c r="K55" i="3"/>
  <c r="K56" i="3"/>
  <c r="K57" i="3"/>
  <c r="L57" i="3" s="1"/>
  <c r="K58" i="3"/>
  <c r="L58" i="3" s="1"/>
  <c r="K59" i="3"/>
  <c r="K60" i="3"/>
  <c r="K61" i="3"/>
  <c r="L61" i="3" s="1"/>
  <c r="K62" i="3"/>
  <c r="K63" i="3"/>
  <c r="K64" i="3"/>
  <c r="K65" i="3"/>
  <c r="L65" i="3" s="1"/>
  <c r="K66" i="3"/>
  <c r="L66" i="3" s="1"/>
  <c r="K67" i="3"/>
  <c r="K68" i="3"/>
  <c r="K69" i="3"/>
  <c r="K70" i="3"/>
  <c r="L70" i="3" s="1"/>
  <c r="K71" i="3"/>
  <c r="K72" i="3"/>
  <c r="K73" i="3"/>
  <c r="K30" i="3"/>
  <c r="L30" i="3" s="1"/>
  <c r="K31" i="3"/>
  <c r="K32" i="3"/>
  <c r="K33" i="3"/>
  <c r="K34" i="3"/>
  <c r="L34" i="3" s="1"/>
  <c r="K35" i="3"/>
  <c r="K36" i="3"/>
  <c r="K37" i="3"/>
  <c r="L37" i="3" s="1"/>
  <c r="K38" i="3"/>
  <c r="K39" i="3"/>
  <c r="K40" i="3"/>
  <c r="K41" i="3"/>
  <c r="L41" i="3" s="1"/>
  <c r="K42" i="3"/>
  <c r="L42" i="3" s="1"/>
  <c r="K43" i="3"/>
  <c r="K44" i="3"/>
  <c r="K45" i="3"/>
  <c r="K46" i="3"/>
  <c r="L46" i="3" s="1"/>
  <c r="K47" i="3"/>
  <c r="K48" i="3"/>
  <c r="K29" i="3"/>
  <c r="K23" i="3"/>
  <c r="L23" i="3" s="1"/>
  <c r="K24" i="3"/>
  <c r="J23" i="3"/>
  <c r="J24" i="3"/>
  <c r="J22" i="3"/>
  <c r="J66" i="3"/>
  <c r="J67" i="3"/>
  <c r="L67" i="3"/>
  <c r="J68" i="3"/>
  <c r="L68" i="3" s="1"/>
  <c r="J69" i="3"/>
  <c r="L69" i="3"/>
  <c r="J70" i="3"/>
  <c r="J62" i="3"/>
  <c r="L62" i="3"/>
  <c r="J63" i="3"/>
  <c r="L63" i="3" s="1"/>
  <c r="J64" i="3"/>
  <c r="L64" i="3"/>
  <c r="J65" i="3"/>
  <c r="J71" i="3"/>
  <c r="L71" i="3"/>
  <c r="J72" i="3"/>
  <c r="L72" i="3" s="1"/>
  <c r="J43" i="3"/>
  <c r="L43" i="3"/>
  <c r="J44" i="3"/>
  <c r="L44" i="3" s="1"/>
  <c r="J45" i="3"/>
  <c r="L45" i="3"/>
  <c r="J46" i="3"/>
  <c r="J36" i="3"/>
  <c r="L36" i="3"/>
  <c r="J37" i="3"/>
  <c r="J38" i="3"/>
  <c r="L38" i="3"/>
  <c r="J39" i="3"/>
  <c r="L39" i="3" s="1"/>
  <c r="J40" i="3"/>
  <c r="L40" i="3"/>
  <c r="J41" i="3"/>
  <c r="L24" i="3"/>
  <c r="J55" i="3"/>
  <c r="L55" i="3" s="1"/>
  <c r="J56" i="3"/>
  <c r="L56" i="3"/>
  <c r="J57" i="3"/>
  <c r="J58" i="3"/>
  <c r="J59" i="3"/>
  <c r="L59" i="3" s="1"/>
  <c r="J60" i="3"/>
  <c r="L60" i="3"/>
  <c r="J61" i="3"/>
  <c r="J73" i="3"/>
  <c r="L73" i="3"/>
  <c r="L54" i="3"/>
  <c r="L74" i="3" s="1"/>
  <c r="J42" i="3"/>
  <c r="J48" i="3"/>
  <c r="L48" i="3"/>
  <c r="J30" i="3"/>
  <c r="J31" i="3"/>
  <c r="L31" i="3"/>
  <c r="J32" i="3"/>
  <c r="L32" i="3" s="1"/>
  <c r="J33" i="3"/>
  <c r="L33" i="3"/>
  <c r="J34" i="3"/>
  <c r="J35" i="3"/>
  <c r="L35" i="3"/>
  <c r="J47" i="3"/>
  <c r="L47" i="3" s="1"/>
  <c r="J29" i="3"/>
  <c r="L29" i="3"/>
  <c r="C9" i="3"/>
  <c r="F53" i="9" l="1"/>
  <c r="F51" i="9"/>
  <c r="L140" i="14"/>
  <c r="L141" i="14" s="1"/>
  <c r="F43" i="9" s="1"/>
  <c r="M119" i="14"/>
  <c r="M120" i="14" s="1"/>
  <c r="L49" i="3"/>
  <c r="F27" i="9"/>
  <c r="L52" i="14"/>
  <c r="F52" i="9"/>
  <c r="L70" i="14"/>
  <c r="L68" i="14"/>
  <c r="L66" i="14"/>
  <c r="L64" i="14"/>
  <c r="L62" i="14"/>
  <c r="L60" i="14"/>
  <c r="L58" i="14"/>
  <c r="L56" i="14"/>
  <c r="L54" i="14"/>
  <c r="M34" i="14"/>
  <c r="L71" i="14"/>
  <c r="L67" i="14"/>
  <c r="L63" i="14"/>
  <c r="L59" i="14"/>
  <c r="M46" i="14"/>
  <c r="M40" i="14"/>
  <c r="M44" i="14"/>
  <c r="M42" i="14"/>
  <c r="M38" i="14"/>
  <c r="M45" i="14"/>
  <c r="M41" i="14"/>
  <c r="M37" i="14"/>
  <c r="L55" i="14"/>
  <c r="M36" i="14"/>
  <c r="M47" i="14"/>
  <c r="M43" i="14"/>
  <c r="M39" i="14"/>
  <c r="L69" i="14"/>
  <c r="L65" i="14"/>
  <c r="L61" i="14"/>
  <c r="L57" i="14"/>
  <c r="L53" i="14"/>
  <c r="M35" i="14"/>
  <c r="L72" i="14" l="1"/>
  <c r="F39" i="9" s="1"/>
  <c r="F50" i="9"/>
  <c r="M48" i="14"/>
  <c r="F38" i="9" s="1"/>
  <c r="F36" i="9" l="1"/>
  <c r="F11" i="9" s="1"/>
  <c r="F55" i="9" s="1"/>
</calcChain>
</file>

<file path=xl/comments1.xml><?xml version="1.0" encoding="utf-8"?>
<comments xmlns="http://schemas.openxmlformats.org/spreadsheetml/2006/main">
  <authors>
    <author>Iljanio</author>
    <author>Leticia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PROAD:</t>
        </r>
        <r>
          <rPr>
            <sz val="9"/>
            <color indexed="81"/>
            <rFont val="Tahoma"/>
            <family val="2"/>
          </rPr>
          <t xml:space="preserve">
Ao digitar o nome do curso/projeto aparecerá automaticamente em todos os anexos</t>
        </r>
      </text>
    </comment>
    <comment ref="E23" authorId="1">
      <text>
        <r>
          <rPr>
            <b/>
            <sz val="9"/>
            <color indexed="81"/>
            <rFont val="Tahoma"/>
            <family val="2"/>
          </rPr>
          <t>PROAD:</t>
        </r>
        <r>
          <rPr>
            <sz val="9"/>
            <color indexed="81"/>
            <rFont val="Tahoma"/>
            <family val="2"/>
          </rPr>
          <t xml:space="preserve">
Atividade não remunerada, conforme Portaria UFG n. 5922/2014</t>
        </r>
      </text>
    </comment>
  </commentList>
</comments>
</file>

<file path=xl/sharedStrings.xml><?xml version="1.0" encoding="utf-8"?>
<sst xmlns="http://schemas.openxmlformats.org/spreadsheetml/2006/main" count="254" uniqueCount="133">
  <si>
    <t>SERVIÇO PÚBLICO FEDERAL</t>
  </si>
  <si>
    <t>MINISTÉRIO DA EDUCAÇÃO</t>
  </si>
  <si>
    <t>UNIVERSIDADE FEDERAL DE GOIÁS</t>
  </si>
  <si>
    <t>PRÓ-REITORIA DE ADMINISTRAÇÃO E FINANÇAS</t>
  </si>
  <si>
    <t>ANEXO I</t>
  </si>
  <si>
    <t xml:space="preserve">Curso: </t>
  </si>
  <si>
    <t>ANEXO II</t>
  </si>
  <si>
    <t>Nome</t>
  </si>
  <si>
    <t>Titulação</t>
  </si>
  <si>
    <t>Atividade</t>
  </si>
  <si>
    <t>Valor Total</t>
  </si>
  <si>
    <t>Valor h/a</t>
  </si>
  <si>
    <t>Ordem</t>
  </si>
  <si>
    <t>Especialista</t>
  </si>
  <si>
    <t>Mestre</t>
  </si>
  <si>
    <t>Doutor(a)</t>
  </si>
  <si>
    <t>Coordenação</t>
  </si>
  <si>
    <t>Subcoordenação</t>
  </si>
  <si>
    <t>Apoio</t>
  </si>
  <si>
    <t>CH Mensal</t>
  </si>
  <si>
    <t>CH Total</t>
  </si>
  <si>
    <t>Valor acima do máximo permitido, conforme Decreto n. 6.114/2007.</t>
  </si>
  <si>
    <t>H/a acima do máximo permitido, conforme Resolução CONSUNi 013/2009.</t>
  </si>
  <si>
    <t>Natureza de Despesa - Pessoa Física - Parte Administrativa</t>
  </si>
  <si>
    <t>Natureza de Despesa - Pessoa Física - Docentes</t>
  </si>
  <si>
    <t>Disciplina</t>
  </si>
  <si>
    <t>Natureza de Despesa - Pessoa Física - Orientadores</t>
  </si>
  <si>
    <t>Qtd de alunos orientandos</t>
  </si>
  <si>
    <t>CH por aluno</t>
  </si>
  <si>
    <t>Carga Horária</t>
  </si>
  <si>
    <t>IES de atuação</t>
  </si>
  <si>
    <t>ITEM</t>
  </si>
  <si>
    <t>VALOR</t>
  </si>
  <si>
    <t>PREVISÃO DE DESPESAS</t>
  </si>
  <si>
    <t>TOTAL (RECEITA - PREVISÃO DE DESPESAS = 0)</t>
  </si>
  <si>
    <t>TOTAL</t>
  </si>
  <si>
    <t>RECEITA</t>
  </si>
  <si>
    <t>Detalhamento de Serviços de Terceiros Pessoa Física - Quadro UFG</t>
  </si>
  <si>
    <t>Valor mensal</t>
  </si>
  <si>
    <t>Quantidade de meses</t>
  </si>
  <si>
    <t>Quantidade de Meses</t>
  </si>
  <si>
    <t>Valor Mensal</t>
  </si>
  <si>
    <t>Reprodução de documentos</t>
  </si>
  <si>
    <t>Graduado(a)</t>
  </si>
  <si>
    <t>Qtd Meses</t>
  </si>
  <si>
    <t>Orientação</t>
  </si>
  <si>
    <t>Valor Hora /Aula:</t>
  </si>
  <si>
    <t>Docência</t>
  </si>
  <si>
    <t>Administrativo</t>
  </si>
  <si>
    <t>Coordenador</t>
  </si>
  <si>
    <t>Quantidade de Matrículas</t>
  </si>
  <si>
    <t>Valor Matrícula</t>
  </si>
  <si>
    <t>Quantidade de Parcelas</t>
  </si>
  <si>
    <t>Valor da Parcela</t>
  </si>
  <si>
    <t>1 - Despesas com diárias</t>
  </si>
  <si>
    <t>2 - Passagens e Despesas com Locomoção</t>
  </si>
  <si>
    <t>Material de expediente</t>
  </si>
  <si>
    <t>Material de Informática</t>
  </si>
  <si>
    <t>Material de Limpeza</t>
  </si>
  <si>
    <t>Gêneros alimentícios</t>
  </si>
  <si>
    <t>Combustíveis e lubrificantes</t>
  </si>
  <si>
    <t>Material Laboratorial</t>
  </si>
  <si>
    <t>Outros (Especificar)</t>
  </si>
  <si>
    <t>Despesas com diárias</t>
  </si>
  <si>
    <t>Passagens e Despesas com Locomoção</t>
  </si>
  <si>
    <t xml:space="preserve">3 - Material de Consumo </t>
  </si>
  <si>
    <t>4 - Serviços de Terceiros Pessoa Jurídica</t>
  </si>
  <si>
    <t>Hospedagem e Alimentação</t>
  </si>
  <si>
    <t>Manutenção de máquinas e equipamentos</t>
  </si>
  <si>
    <t>Assinatura de Periódicos/Anuidades</t>
  </si>
  <si>
    <t>Confecção de cartaz para divulgação</t>
  </si>
  <si>
    <t>Adequação do espaço</t>
  </si>
  <si>
    <t>Obras e Instalações</t>
  </si>
  <si>
    <t xml:space="preserve">Equipamentos e Material Permanente (móveis, máquinas, livros, aparelhos etc.) </t>
  </si>
  <si>
    <t>Ressarcimento à UA/Órgão</t>
  </si>
  <si>
    <t xml:space="preserve">Ressarcimento à UFG </t>
  </si>
  <si>
    <t xml:space="preserve">7 - Ressarcimento IFES                                           </t>
  </si>
  <si>
    <t>6 - Investimento</t>
  </si>
  <si>
    <t>ANEXO II - Quadro de Pessoal</t>
  </si>
  <si>
    <t>Registro Funcional ou matrícula</t>
  </si>
  <si>
    <t>Instituição de vinculação</t>
  </si>
  <si>
    <t>Dados</t>
  </si>
  <si>
    <t>Vinculação</t>
  </si>
  <si>
    <t>(Docente, Tec. Adm., Discente)</t>
  </si>
  <si>
    <t>Período/ Duração/mês</t>
  </si>
  <si>
    <t>Carga Horária anual</t>
  </si>
  <si>
    <t>a. Participantes (da UFG ou de outras IES) de forma voluntária (Lei nº 8.958/94 e 10.973/2004)</t>
  </si>
  <si>
    <t>Registro Funcional ou matricula</t>
  </si>
  <si>
    <t>CPF</t>
  </si>
  <si>
    <t>Modalidade (*)</t>
  </si>
  <si>
    <t>Total</t>
  </si>
  <si>
    <t>Valores Máximos: R$ 266 Doutor, R$ 213 Mestre, R$ 159 Especialista, R$ 293 Orientação, R$ 159 coordenação e R$ 106,50 Apoio</t>
  </si>
  <si>
    <t>Valores de hora/aula (Digitar nos campos abaixo os valores definidos para o pagamento da H/a)</t>
  </si>
  <si>
    <t>Quantitativo de alunos</t>
  </si>
  <si>
    <t>5 - Pessoal (Preencher Anexo II e este item será preenchido automaticamente)</t>
  </si>
  <si>
    <t>CH mensal</t>
  </si>
  <si>
    <t>Ressarcimento Emissão de Diplomas (R$ 32,00)</t>
  </si>
  <si>
    <t>Ensino - Licenciatura</t>
  </si>
  <si>
    <t>Ensino - PET</t>
  </si>
  <si>
    <t>Ensino - Mestrado</t>
  </si>
  <si>
    <t>Ensino - Doutorado</t>
  </si>
  <si>
    <t>Ensino - Tutoria em EaD</t>
  </si>
  <si>
    <t>Ensino - Docência em EaD</t>
  </si>
  <si>
    <t>Ensino - Discente de ensino fundamental</t>
  </si>
  <si>
    <t>Ensino - Discente de ensino médio</t>
  </si>
  <si>
    <t>Ensino - Discente de graduação</t>
  </si>
  <si>
    <t>Ensino - Discente de mestrado</t>
  </si>
  <si>
    <t>Ensino - Discente de doutorado</t>
  </si>
  <si>
    <t>Ensino - Profissional ou servidor com ensino fundamental completo</t>
  </si>
  <si>
    <t>Ensino - Profissional ou servidor com ensino médio completo</t>
  </si>
  <si>
    <t>Ensino - Profissional ou servidor com ensino superior completo</t>
  </si>
  <si>
    <t>Quantidade de Incrições</t>
  </si>
  <si>
    <t>Valor Inscrição</t>
  </si>
  <si>
    <t>b. Participantes da UFG com recebimento de GECC - Administrativos</t>
  </si>
  <si>
    <t>c. Participantes da UFG com recebimento de GECC - Docência</t>
  </si>
  <si>
    <t>d. Participantes da UFG com recebimento de GECC - Orientadores</t>
  </si>
  <si>
    <t>f. Participantes da UFG com recebimentos de bolsa - Bolsa Ensino</t>
  </si>
  <si>
    <t>(*) Refere-se à modalidade definida nos termos da RESOLUÇÃO-CONSUNI Nº 03/2017. 
Obs: É vedado o pagamento à TAE, conforme AGU</t>
  </si>
  <si>
    <t>g. Participantes Externos - Pessoa física - Docência</t>
  </si>
  <si>
    <t>INSS</t>
  </si>
  <si>
    <t>TOTAL (PF + INSS)</t>
  </si>
  <si>
    <t>h. Participantes Externos - Pessoa Física - Orientação</t>
  </si>
  <si>
    <t>e. Participantes UFG e EXTERNOS com recebimento de bolsa - Tutores (Somente para cursos EAD)</t>
  </si>
  <si>
    <t>Participantes da UFG com recebimento de GECC - Docência</t>
  </si>
  <si>
    <t>Participantes da UFG com recebimento de GECC - Administrativos</t>
  </si>
  <si>
    <t>Participantes da UFG com recebimento de GECC - Orientadores</t>
  </si>
  <si>
    <t>Participantes UFG e EXTERNOS com recebimento de bolsa - Tutores (cursos EAD)</t>
  </si>
  <si>
    <t>Participantes da UFG com recebimentos de bolsa - Bolsa Ensino</t>
  </si>
  <si>
    <t>Participantes Externos - Pessoa física - Docência</t>
  </si>
  <si>
    <t>Participantes Externos - Pessoa Física - Orientação</t>
  </si>
  <si>
    <t>Outros (Favor especificar)</t>
  </si>
  <si>
    <t>Outros serviços (Favor especificar)</t>
  </si>
  <si>
    <t xml:space="preserve">Quantidade de Vagas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</si>
</sst>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0"/>
      <color theme="0"/>
      <name val="Cambria"/>
      <family val="1"/>
      <scheme val="maj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theme="0"/>
      <name val="Times New Roman"/>
      <family val="1"/>
    </font>
    <font>
      <b/>
      <sz val="14"/>
      <name val="Times New Roman"/>
      <family val="1"/>
    </font>
    <font>
      <b/>
      <sz val="10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5">
    <xf numFmtId="0" fontId="0" fillId="0" borderId="0" xfId="0"/>
    <xf numFmtId="0" fontId="7" fillId="0" borderId="0" xfId="0" applyFont="1" applyProtection="1"/>
    <xf numFmtId="0" fontId="6" fillId="0" borderId="0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horizontal="justify" vertical="center" wrapTex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43" fontId="7" fillId="0" borderId="19" xfId="1" applyFont="1" applyBorder="1" applyAlignment="1" applyProtection="1">
      <alignment horizontal="center" vertical="center"/>
    </xf>
    <xf numFmtId="165" fontId="0" fillId="0" borderId="18" xfId="0" applyNumberFormat="1" applyBorder="1" applyAlignment="1" applyProtection="1">
      <alignment horizontal="center" vertical="center"/>
    </xf>
    <xf numFmtId="165" fontId="0" fillId="0" borderId="21" xfId="0" applyNumberFormat="1" applyBorder="1" applyAlignment="1" applyProtection="1">
      <alignment horizontal="center" vertical="center"/>
    </xf>
    <xf numFmtId="43" fontId="7" fillId="0" borderId="22" xfId="1" applyFont="1" applyBorder="1" applyAlignment="1" applyProtection="1">
      <alignment horizontal="center" vertical="center"/>
    </xf>
    <xf numFmtId="165" fontId="7" fillId="0" borderId="18" xfId="0" applyNumberFormat="1" applyFont="1" applyBorder="1" applyAlignment="1" applyProtection="1">
      <alignment horizontal="center" vertical="center" wrapText="1"/>
    </xf>
    <xf numFmtId="165" fontId="7" fillId="0" borderId="21" xfId="0" applyNumberFormat="1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/>
      <protection locked="0"/>
    </xf>
    <xf numFmtId="43" fontId="11" fillId="2" borderId="11" xfId="1" applyFont="1" applyFill="1" applyBorder="1" applyAlignment="1" applyProtection="1">
      <alignment horizontal="center" vertical="center"/>
    </xf>
    <xf numFmtId="0" fontId="3" fillId="0" borderId="0" xfId="0" applyFont="1" applyProtection="1"/>
    <xf numFmtId="43" fontId="3" fillId="0" borderId="0" xfId="1" applyFont="1" applyProtection="1"/>
    <xf numFmtId="43" fontId="0" fillId="0" borderId="18" xfId="1" applyFont="1" applyBorder="1" applyAlignment="1" applyProtection="1">
      <alignment horizontal="center" vertical="center"/>
      <protection locked="0"/>
    </xf>
    <xf numFmtId="43" fontId="0" fillId="0" borderId="21" xfId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43" fontId="0" fillId="0" borderId="19" xfId="1" applyFont="1" applyBorder="1" applyProtection="1"/>
    <xf numFmtId="43" fontId="0" fillId="0" borderId="22" xfId="1" applyFont="1" applyBorder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43" fontId="0" fillId="0" borderId="0" xfId="1" applyFont="1" applyProtection="1"/>
    <xf numFmtId="0" fontId="7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Protection="1"/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13" fillId="2" borderId="18" xfId="0" applyFont="1" applyFill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13" fillId="2" borderId="21" xfId="0" applyFont="1" applyFill="1" applyBorder="1" applyAlignment="1" applyProtection="1">
      <alignment horizontal="center" vertical="center"/>
      <protection locked="0"/>
    </xf>
    <xf numFmtId="43" fontId="7" fillId="0" borderId="18" xfId="1" applyFont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43" fontId="8" fillId="0" borderId="0" xfId="1" applyFont="1" applyBorder="1" applyAlignment="1" applyProtection="1">
      <alignment horizontal="center" vertical="center" shrinkToFit="1"/>
    </xf>
    <xf numFmtId="0" fontId="7" fillId="0" borderId="18" xfId="0" applyFont="1" applyBorder="1" applyAlignment="1" applyProtection="1">
      <alignment vertical="center" shrinkToFit="1"/>
      <protection locked="0"/>
    </xf>
    <xf numFmtId="0" fontId="7" fillId="0" borderId="21" xfId="0" applyFont="1" applyBorder="1" applyAlignment="1" applyProtection="1">
      <alignment vertical="center" shrinkToFit="1"/>
      <protection locked="0"/>
    </xf>
    <xf numFmtId="0" fontId="11" fillId="0" borderId="33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</xf>
    <xf numFmtId="0" fontId="0" fillId="0" borderId="0" xfId="0" applyFont="1" applyProtection="1"/>
    <xf numFmtId="0" fontId="8" fillId="0" borderId="0" xfId="0" applyFont="1" applyBorder="1" applyAlignment="1" applyProtection="1">
      <alignment vertical="center" shrinkToFit="1"/>
    </xf>
    <xf numFmtId="0" fontId="0" fillId="0" borderId="32" xfId="0" applyFont="1" applyBorder="1" applyProtection="1"/>
    <xf numFmtId="43" fontId="8" fillId="0" borderId="5" xfId="1" applyFont="1" applyBorder="1" applyAlignment="1" applyProtection="1">
      <alignment horizontal="center" vertical="center" shrinkToFit="1"/>
      <protection locked="0"/>
    </xf>
    <xf numFmtId="43" fontId="8" fillId="0" borderId="40" xfId="1" applyFont="1" applyBorder="1" applyAlignment="1" applyProtection="1">
      <alignment horizontal="center" vertical="center" shrinkToFit="1"/>
      <protection locked="0"/>
    </xf>
    <xf numFmtId="43" fontId="7" fillId="0" borderId="40" xfId="1" applyFont="1" applyBorder="1" applyProtection="1">
      <protection locked="0"/>
    </xf>
    <xf numFmtId="0" fontId="0" fillId="0" borderId="0" xfId="0" applyFont="1" applyBorder="1" applyProtection="1"/>
    <xf numFmtId="43" fontId="0" fillId="0" borderId="18" xfId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left"/>
    </xf>
    <xf numFmtId="43" fontId="7" fillId="0" borderId="5" xfId="1" applyFont="1" applyBorder="1" applyProtection="1">
      <protection locked="0"/>
    </xf>
    <xf numFmtId="43" fontId="8" fillId="0" borderId="5" xfId="1" applyFont="1" applyBorder="1" applyAlignment="1" applyProtection="1">
      <alignment vertical="center" shrinkToFit="1"/>
      <protection locked="0"/>
    </xf>
    <xf numFmtId="43" fontId="8" fillId="0" borderId="40" xfId="1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wrapText="1"/>
    </xf>
    <xf numFmtId="43" fontId="8" fillId="0" borderId="0" xfId="1" applyFont="1" applyBorder="1" applyAlignment="1" applyProtection="1">
      <alignment vertical="center" shrinkToFit="1"/>
    </xf>
    <xf numFmtId="43" fontId="7" fillId="0" borderId="0" xfId="1" applyFont="1" applyFill="1" applyBorder="1" applyProtection="1"/>
    <xf numFmtId="43" fontId="7" fillId="0" borderId="0" xfId="1" applyFont="1" applyBorder="1" applyProtection="1"/>
    <xf numFmtId="43" fontId="7" fillId="0" borderId="18" xfId="1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/>
    <xf numFmtId="0" fontId="7" fillId="0" borderId="18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43" fontId="3" fillId="0" borderId="0" xfId="1" applyFont="1" applyFill="1" applyBorder="1" applyProtection="1"/>
    <xf numFmtId="43" fontId="3" fillId="0" borderId="0" xfId="1" applyFont="1" applyFill="1" applyProtection="1"/>
    <xf numFmtId="43" fontId="14" fillId="0" borderId="0" xfId="1" applyFont="1" applyBorder="1" applyAlignment="1" applyProtection="1">
      <alignment horizontal="center" vertical="center"/>
    </xf>
    <xf numFmtId="0" fontId="19" fillId="0" borderId="0" xfId="0" applyFont="1" applyProtection="1"/>
    <xf numFmtId="43" fontId="19" fillId="0" borderId="0" xfId="1" applyFont="1" applyFill="1" applyBorder="1" applyProtection="1"/>
    <xf numFmtId="0" fontId="19" fillId="0" borderId="0" xfId="0" applyFont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justify" vertical="center" wrapText="1"/>
    </xf>
    <xf numFmtId="43" fontId="19" fillId="0" borderId="0" xfId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43" fontId="19" fillId="0" borderId="0" xfId="1" applyFont="1" applyProtection="1"/>
    <xf numFmtId="0" fontId="20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 shrinkToFit="1"/>
    </xf>
    <xf numFmtId="43" fontId="19" fillId="0" borderId="0" xfId="1" applyFont="1" applyFill="1" applyProtection="1"/>
    <xf numFmtId="165" fontId="19" fillId="0" borderId="0" xfId="0" applyNumberFormat="1" applyFont="1" applyAlignment="1" applyProtection="1">
      <alignment horizontal="center" vertical="center"/>
    </xf>
    <xf numFmtId="43" fontId="19" fillId="0" borderId="55" xfId="1" applyFont="1" applyBorder="1" applyAlignment="1" applyProtection="1">
      <alignment horizontal="center" vertical="center" shrinkToFit="1"/>
      <protection locked="0" hidden="1"/>
    </xf>
    <xf numFmtId="0" fontId="19" fillId="0" borderId="51" xfId="0" applyFont="1" applyFill="1" applyBorder="1" applyAlignment="1" applyProtection="1">
      <alignment horizontal="center" vertical="center"/>
      <protection locked="0"/>
    </xf>
    <xf numFmtId="0" fontId="19" fillId="0" borderId="54" xfId="0" applyFont="1" applyFill="1" applyBorder="1" applyAlignment="1" applyProtection="1">
      <alignment horizontal="center" vertical="center"/>
      <protection locked="0"/>
    </xf>
    <xf numFmtId="0" fontId="20" fillId="5" borderId="60" xfId="0" applyFont="1" applyFill="1" applyBorder="1" applyAlignment="1" applyProtection="1">
      <alignment horizontal="center" vertical="center" wrapText="1"/>
    </xf>
    <xf numFmtId="43" fontId="19" fillId="0" borderId="0" xfId="1" applyFont="1" applyBorder="1" applyAlignment="1" applyProtection="1">
      <alignment horizontal="center" vertical="center" shrinkToFit="1"/>
    </xf>
    <xf numFmtId="43" fontId="20" fillId="5" borderId="48" xfId="1" applyFont="1" applyFill="1" applyBorder="1" applyAlignment="1" applyProtection="1">
      <alignment horizontal="center" vertical="center" wrapText="1"/>
    </xf>
    <xf numFmtId="43" fontId="20" fillId="5" borderId="51" xfId="1" applyFont="1" applyFill="1" applyBorder="1" applyAlignment="1" applyProtection="1">
      <alignment horizontal="center" vertical="center" wrapText="1"/>
    </xf>
    <xf numFmtId="43" fontId="20" fillId="0" borderId="52" xfId="1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/>
    <xf numFmtId="0" fontId="19" fillId="0" borderId="0" xfId="0" applyFont="1" applyFill="1" applyBorder="1" applyProtection="1"/>
    <xf numFmtId="0" fontId="20" fillId="5" borderId="60" xfId="0" applyFont="1" applyFill="1" applyBorder="1" applyAlignment="1" applyProtection="1">
      <alignment horizontal="center" vertical="center"/>
    </xf>
    <xf numFmtId="0" fontId="22" fillId="0" borderId="0" xfId="0" applyFont="1" applyProtection="1"/>
    <xf numFmtId="43" fontId="22" fillId="0" borderId="0" xfId="1" applyFont="1" applyProtection="1"/>
    <xf numFmtId="0" fontId="22" fillId="0" borderId="0" xfId="0" applyFont="1" applyAlignment="1" applyProtection="1">
      <alignment horizontal="center"/>
    </xf>
    <xf numFmtId="43" fontId="22" fillId="0" borderId="0" xfId="1" applyFont="1" applyFill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 vertical="center" shrinkToFit="1"/>
    </xf>
    <xf numFmtId="43" fontId="22" fillId="0" borderId="0" xfId="1" applyFont="1" applyFill="1" applyBorder="1" applyProtection="1"/>
    <xf numFmtId="43" fontId="19" fillId="0" borderId="51" xfId="1" applyFont="1" applyFill="1" applyBorder="1" applyAlignment="1" applyProtection="1">
      <alignment horizontal="center" vertical="center"/>
      <protection locked="0"/>
    </xf>
    <xf numFmtId="0" fontId="20" fillId="0" borderId="0" xfId="0" applyFont="1" applyProtection="1"/>
    <xf numFmtId="10" fontId="20" fillId="0" borderId="4" xfId="0" applyNumberFormat="1" applyFont="1" applyFill="1" applyBorder="1" applyAlignment="1" applyProtection="1">
      <alignment horizontal="center"/>
    </xf>
    <xf numFmtId="10" fontId="20" fillId="0" borderId="4" xfId="0" applyNumberFormat="1" applyFont="1" applyFill="1" applyBorder="1" applyAlignment="1" applyProtection="1">
      <alignment horizontal="center"/>
      <protection locked="0"/>
    </xf>
    <xf numFmtId="164" fontId="19" fillId="0" borderId="0" xfId="1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 vertical="center"/>
    </xf>
    <xf numFmtId="0" fontId="19" fillId="0" borderId="4" xfId="0" applyFont="1" applyFill="1" applyBorder="1" applyAlignment="1" applyProtection="1">
      <alignment horizontal="left"/>
    </xf>
    <xf numFmtId="9" fontId="22" fillId="0" borderId="0" xfId="2" applyNumberFormat="1" applyFont="1" applyProtection="1"/>
    <xf numFmtId="44" fontId="19" fillId="0" borderId="4" xfId="3" applyFont="1" applyFill="1" applyBorder="1" applyProtection="1"/>
    <xf numFmtId="0" fontId="19" fillId="0" borderId="4" xfId="0" applyFont="1" applyFill="1" applyBorder="1" applyAlignment="1" applyProtection="1">
      <alignment horizontal="center"/>
      <protection locked="0"/>
    </xf>
    <xf numFmtId="44" fontId="19" fillId="0" borderId="4" xfId="3" applyFont="1" applyFill="1" applyBorder="1" applyProtection="1">
      <protection locked="0"/>
    </xf>
    <xf numFmtId="44" fontId="19" fillId="0" borderId="0" xfId="3" applyFont="1" applyProtection="1"/>
    <xf numFmtId="44" fontId="20" fillId="0" borderId="0" xfId="3" applyFont="1" applyAlignment="1" applyProtection="1">
      <alignment horizontal="right" vertical="center"/>
    </xf>
    <xf numFmtId="44" fontId="20" fillId="0" borderId="4" xfId="3" applyFont="1" applyFill="1" applyBorder="1" applyAlignment="1" applyProtection="1">
      <alignment horizontal="center" vertical="center"/>
    </xf>
    <xf numFmtId="44" fontId="19" fillId="3" borderId="4" xfId="3" applyFont="1" applyFill="1" applyBorder="1" applyProtection="1"/>
    <xf numFmtId="44" fontId="20" fillId="3" borderId="4" xfId="3" applyFont="1" applyFill="1" applyBorder="1" applyProtection="1"/>
    <xf numFmtId="44" fontId="20" fillId="4" borderId="4" xfId="3" applyFont="1" applyFill="1" applyBorder="1" applyProtection="1"/>
    <xf numFmtId="44" fontId="20" fillId="3" borderId="4" xfId="3" applyFont="1" applyFill="1" applyBorder="1" applyAlignment="1" applyProtection="1">
      <alignment horizontal="center"/>
    </xf>
    <xf numFmtId="44" fontId="20" fillId="0" borderId="52" xfId="3" applyFont="1" applyBorder="1" applyAlignment="1" applyProtection="1">
      <alignment horizontal="center" vertical="center" shrinkToFit="1"/>
      <protection hidden="1"/>
    </xf>
    <xf numFmtId="44" fontId="19" fillId="0" borderId="55" xfId="3" applyFont="1" applyBorder="1" applyAlignment="1" applyProtection="1">
      <alignment horizontal="center" vertical="center" shrinkToFit="1"/>
      <protection locked="0" hidden="1"/>
    </xf>
    <xf numFmtId="44" fontId="19" fillId="0" borderId="0" xfId="3" applyFont="1" applyBorder="1" applyAlignment="1" applyProtection="1">
      <alignment horizontal="center" vertical="center" shrinkToFit="1"/>
    </xf>
    <xf numFmtId="44" fontId="19" fillId="0" borderId="19" xfId="3" applyFont="1" applyBorder="1" applyAlignment="1" applyProtection="1">
      <alignment horizontal="center" vertical="center"/>
    </xf>
    <xf numFmtId="44" fontId="19" fillId="0" borderId="22" xfId="3" applyFont="1" applyBorder="1" applyAlignment="1" applyProtection="1">
      <alignment horizontal="center" vertical="center"/>
    </xf>
    <xf numFmtId="44" fontId="20" fillId="5" borderId="11" xfId="3" applyFont="1" applyFill="1" applyBorder="1" applyAlignment="1" applyProtection="1">
      <alignment horizontal="center" vertical="center"/>
    </xf>
    <xf numFmtId="44" fontId="19" fillId="0" borderId="52" xfId="3" applyFont="1" applyBorder="1" applyAlignment="1" applyProtection="1">
      <alignment horizontal="center" vertical="center"/>
    </xf>
    <xf numFmtId="44" fontId="19" fillId="0" borderId="55" xfId="3" applyFont="1" applyBorder="1" applyAlignment="1" applyProtection="1">
      <alignment horizontal="center" vertical="center"/>
    </xf>
    <xf numFmtId="44" fontId="19" fillId="0" borderId="51" xfId="3" applyFont="1" applyBorder="1" applyAlignment="1" applyProtection="1">
      <alignment horizontal="center" vertical="center"/>
    </xf>
    <xf numFmtId="44" fontId="19" fillId="0" borderId="18" xfId="3" applyFont="1" applyBorder="1" applyAlignment="1" applyProtection="1">
      <alignment horizontal="center" vertical="center"/>
    </xf>
    <xf numFmtId="44" fontId="19" fillId="0" borderId="54" xfId="3" applyFont="1" applyBorder="1" applyAlignment="1" applyProtection="1">
      <alignment horizontal="center" vertical="center"/>
    </xf>
    <xf numFmtId="44" fontId="20" fillId="0" borderId="0" xfId="3" applyFont="1" applyAlignment="1" applyProtection="1">
      <alignment horizontal="center" vertical="center"/>
    </xf>
    <xf numFmtId="44" fontId="20" fillId="0" borderId="0" xfId="3" applyFont="1" applyBorder="1" applyAlignment="1" applyProtection="1">
      <alignment horizontal="center" vertical="center"/>
    </xf>
    <xf numFmtId="44" fontId="19" fillId="0" borderId="0" xfId="3" applyFont="1" applyAlignment="1" applyProtection="1">
      <alignment horizontal="center" vertical="center"/>
    </xf>
    <xf numFmtId="44" fontId="19" fillId="0" borderId="0" xfId="3" applyFont="1" applyFill="1" applyBorder="1" applyAlignment="1" applyProtection="1">
      <alignment horizontal="center" vertical="center"/>
    </xf>
    <xf numFmtId="44" fontId="19" fillId="0" borderId="52" xfId="3" applyFont="1" applyBorder="1" applyAlignment="1" applyProtection="1">
      <alignment horizontal="center" vertical="center"/>
      <protection locked="0"/>
    </xf>
    <xf numFmtId="44" fontId="19" fillId="0" borderId="55" xfId="3" applyFont="1" applyBorder="1" applyAlignment="1" applyProtection="1">
      <alignment horizontal="center" vertical="center"/>
      <protection locked="0"/>
    </xf>
    <xf numFmtId="44" fontId="20" fillId="5" borderId="55" xfId="3" applyFont="1" applyFill="1" applyBorder="1" applyAlignment="1" applyProtection="1">
      <alignment horizontal="center" vertical="center"/>
    </xf>
    <xf numFmtId="44" fontId="19" fillId="5" borderId="55" xfId="3" applyFont="1" applyFill="1" applyBorder="1" applyAlignment="1" applyProtection="1">
      <alignment horizontal="center" vertical="center"/>
    </xf>
    <xf numFmtId="44" fontId="19" fillId="0" borderId="0" xfId="3" applyFont="1" applyBorder="1" applyAlignment="1" applyProtection="1">
      <alignment horizontal="center" vertical="center"/>
    </xf>
    <xf numFmtId="0" fontId="19" fillId="0" borderId="51" xfId="0" applyFont="1" applyBorder="1" applyAlignment="1" applyProtection="1">
      <alignment horizontal="center" vertical="center" wrapText="1"/>
      <protection locked="0"/>
    </xf>
    <xf numFmtId="43" fontId="19" fillId="0" borderId="0" xfId="1" applyFont="1" applyFill="1" applyBorder="1" applyAlignment="1" applyProtection="1">
      <alignment horizontal="center" vertical="center"/>
    </xf>
    <xf numFmtId="43" fontId="19" fillId="0" borderId="0" xfId="1" applyFont="1" applyAlignment="1" applyProtection="1">
      <alignment horizontal="center" vertical="center"/>
    </xf>
    <xf numFmtId="43" fontId="19" fillId="0" borderId="51" xfId="1" applyFont="1" applyBorder="1" applyAlignment="1" applyProtection="1">
      <alignment horizontal="center" vertical="center"/>
      <protection locked="0"/>
    </xf>
    <xf numFmtId="43" fontId="19" fillId="0" borderId="54" xfId="1" applyFont="1" applyBorder="1" applyAlignment="1" applyProtection="1">
      <alignment horizontal="center" vertical="center"/>
      <protection locked="0"/>
    </xf>
    <xf numFmtId="43" fontId="19" fillId="0" borderId="51" xfId="1" applyFont="1" applyBorder="1" applyAlignment="1" applyProtection="1">
      <alignment horizontal="center" vertical="center" wrapText="1"/>
    </xf>
    <xf numFmtId="43" fontId="19" fillId="0" borderId="51" xfId="1" applyFont="1" applyFill="1" applyBorder="1" applyAlignment="1" applyProtection="1">
      <alignment horizontal="center" vertical="center" wrapText="1"/>
    </xf>
    <xf numFmtId="43" fontId="19" fillId="0" borderId="51" xfId="1" applyFont="1" applyFill="1" applyBorder="1" applyAlignment="1" applyProtection="1">
      <alignment horizontal="center" vertical="center"/>
    </xf>
    <xf numFmtId="44" fontId="20" fillId="5" borderId="48" xfId="3" applyFont="1" applyFill="1" applyBorder="1" applyAlignment="1" applyProtection="1">
      <alignment horizontal="center" vertical="center"/>
    </xf>
    <xf numFmtId="44" fontId="20" fillId="5" borderId="51" xfId="3" applyFont="1" applyFill="1" applyBorder="1" applyAlignment="1" applyProtection="1">
      <alignment horizontal="center" vertical="center"/>
    </xf>
    <xf numFmtId="44" fontId="20" fillId="5" borderId="49" xfId="3" applyFont="1" applyFill="1" applyBorder="1" applyAlignment="1" applyProtection="1">
      <alignment horizontal="center" vertical="center"/>
    </xf>
    <xf numFmtId="44" fontId="20" fillId="5" borderId="52" xfId="3" applyFont="1" applyFill="1" applyBorder="1" applyAlignment="1" applyProtection="1">
      <alignment horizontal="center" vertical="center"/>
    </xf>
    <xf numFmtId="43" fontId="20" fillId="5" borderId="60" xfId="1" applyFont="1" applyFill="1" applyBorder="1" applyAlignment="1" applyProtection="1">
      <alignment horizontal="center" vertical="center" wrapText="1"/>
    </xf>
    <xf numFmtId="44" fontId="20" fillId="5" borderId="60" xfId="3" applyFont="1" applyFill="1" applyBorder="1" applyAlignment="1" applyProtection="1">
      <alignment horizontal="center" vertical="center"/>
    </xf>
    <xf numFmtId="44" fontId="20" fillId="5" borderId="71" xfId="3" applyFont="1" applyFill="1" applyBorder="1" applyAlignment="1" applyProtection="1">
      <alignment horizontal="center" vertical="center"/>
    </xf>
    <xf numFmtId="44" fontId="20" fillId="5" borderId="48" xfId="3" applyFont="1" applyFill="1" applyBorder="1" applyAlignment="1" applyProtection="1">
      <alignment horizontal="center" vertical="center" wrapText="1"/>
    </xf>
    <xf numFmtId="44" fontId="20" fillId="5" borderId="49" xfId="3" applyFont="1" applyFill="1" applyBorder="1" applyAlignment="1" applyProtection="1">
      <alignment horizontal="center" vertical="center" wrapText="1"/>
    </xf>
    <xf numFmtId="43" fontId="19" fillId="0" borderId="51" xfId="1" applyFont="1" applyFill="1" applyBorder="1" applyAlignment="1" applyProtection="1">
      <alignment horizontal="center" vertical="center" wrapText="1"/>
      <protection locked="0"/>
    </xf>
    <xf numFmtId="43" fontId="19" fillId="0" borderId="54" xfId="1" applyFont="1" applyFill="1" applyBorder="1" applyAlignment="1" applyProtection="1">
      <alignment horizontal="center" vertical="center" wrapText="1"/>
      <protection locked="0"/>
    </xf>
    <xf numFmtId="43" fontId="19" fillId="0" borderId="18" xfId="1" applyFont="1" applyBorder="1" applyAlignment="1" applyProtection="1">
      <alignment horizontal="center" vertical="center" wrapText="1"/>
      <protection locked="0"/>
    </xf>
    <xf numFmtId="43" fontId="19" fillId="0" borderId="21" xfId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43" fontId="19" fillId="0" borderId="53" xfId="1" applyFont="1" applyBorder="1" applyAlignment="1" applyProtection="1">
      <alignment horizontal="center" vertical="center" shrinkToFit="1"/>
      <protection locked="0" hidden="1"/>
    </xf>
    <xf numFmtId="43" fontId="19" fillId="0" borderId="54" xfId="1" applyFont="1" applyBorder="1" applyAlignment="1" applyProtection="1">
      <alignment horizontal="center" vertical="center" shrinkToFit="1"/>
      <protection locked="0" hidden="1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 shrinkToFit="1"/>
      <protection locked="0"/>
    </xf>
    <xf numFmtId="0" fontId="19" fillId="0" borderId="54" xfId="0" applyFont="1" applyBorder="1" applyAlignment="1" applyProtection="1">
      <alignment horizontal="center" vertical="center" shrinkToFit="1"/>
      <protection locked="0"/>
    </xf>
    <xf numFmtId="0" fontId="20" fillId="5" borderId="51" xfId="0" applyFont="1" applyFill="1" applyBorder="1" applyAlignment="1" applyProtection="1">
      <alignment horizontal="center" vertical="center"/>
    </xf>
    <xf numFmtId="0" fontId="20" fillId="5" borderId="48" xfId="0" applyFont="1" applyFill="1" applyBorder="1" applyAlignment="1" applyProtection="1">
      <alignment horizontal="center" vertical="center"/>
    </xf>
    <xf numFmtId="43" fontId="20" fillId="0" borderId="50" xfId="1" applyFont="1" applyBorder="1" applyAlignment="1" applyProtection="1">
      <alignment horizontal="center" vertical="center"/>
      <protection hidden="1"/>
    </xf>
    <xf numFmtId="43" fontId="20" fillId="0" borderId="51" xfId="1" applyFont="1" applyBorder="1" applyAlignment="1" applyProtection="1">
      <alignment horizontal="center" vertical="center"/>
      <protection hidden="1"/>
    </xf>
    <xf numFmtId="0" fontId="20" fillId="5" borderId="48" xfId="0" applyFont="1" applyFill="1" applyBorder="1" applyAlignment="1" applyProtection="1">
      <alignment horizontal="center" vertical="center" wrapText="1"/>
    </xf>
    <xf numFmtId="0" fontId="19" fillId="0" borderId="54" xfId="0" applyFont="1" applyBorder="1" applyAlignment="1" applyProtection="1">
      <alignment horizontal="center" vertical="center"/>
      <protection locked="0"/>
    </xf>
    <xf numFmtId="0" fontId="20" fillId="5" borderId="51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left"/>
    </xf>
    <xf numFmtId="0" fontId="20" fillId="5" borderId="8" xfId="0" applyFont="1" applyFill="1" applyBorder="1" applyAlignment="1" applyProtection="1">
      <alignment vertical="center"/>
    </xf>
    <xf numFmtId="0" fontId="20" fillId="5" borderId="9" xfId="0" applyFont="1" applyFill="1" applyBorder="1" applyAlignment="1" applyProtection="1">
      <alignment vertical="center"/>
    </xf>
    <xf numFmtId="0" fontId="20" fillId="5" borderId="51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 applyProtection="1">
      <alignment horizontal="center" vertical="center" wrapText="1"/>
      <protection locked="0"/>
    </xf>
    <xf numFmtId="43" fontId="19" fillId="0" borderId="51" xfId="1" applyFont="1" applyBorder="1" applyAlignment="1">
      <alignment horizontal="center" vertical="center" wrapText="1"/>
    </xf>
    <xf numFmtId="44" fontId="19" fillId="0" borderId="51" xfId="3" applyFont="1" applyBorder="1" applyAlignment="1" applyProtection="1">
      <alignment horizontal="center" vertical="center" wrapText="1"/>
      <protection locked="0"/>
    </xf>
    <xf numFmtId="44" fontId="19" fillId="0" borderId="52" xfId="3" applyFont="1" applyBorder="1" applyAlignment="1">
      <alignment horizontal="center" vertical="center" wrapText="1"/>
    </xf>
    <xf numFmtId="44" fontId="20" fillId="5" borderId="11" xfId="3" applyFont="1" applyFill="1" applyBorder="1" applyAlignment="1">
      <alignment horizontal="center" vertical="center" wrapText="1" shrinkToFit="1"/>
    </xf>
    <xf numFmtId="0" fontId="19" fillId="5" borderId="51" xfId="0" applyFont="1" applyFill="1" applyBorder="1" applyAlignment="1">
      <alignment horizontal="center" vertical="center" wrapText="1"/>
    </xf>
    <xf numFmtId="43" fontId="19" fillId="0" borderId="51" xfId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43" fontId="20" fillId="0" borderId="0" xfId="1" applyFont="1" applyBorder="1" applyAlignment="1">
      <alignment horizontal="center" vertical="center" wrapText="1"/>
    </xf>
    <xf numFmtId="44" fontId="20" fillId="0" borderId="0" xfId="3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3" fontId="19" fillId="0" borderId="0" xfId="1" applyFont="1" applyAlignment="1">
      <alignment horizontal="center" vertical="center"/>
    </xf>
    <xf numFmtId="43" fontId="22" fillId="0" borderId="0" xfId="1" applyFont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 vertical="center"/>
    </xf>
    <xf numFmtId="43" fontId="22" fillId="0" borderId="0" xfId="1" applyFont="1" applyFill="1" applyProtection="1"/>
    <xf numFmtId="0" fontId="22" fillId="0" borderId="0" xfId="0" applyFont="1" applyAlignment="1" applyProtection="1">
      <alignment horizontal="left" vertical="center" wrapText="1"/>
    </xf>
    <xf numFmtId="43" fontId="22" fillId="0" borderId="0" xfId="1" applyFont="1" applyBorder="1" applyAlignment="1" applyProtection="1">
      <alignment horizontal="center" vertical="center"/>
    </xf>
    <xf numFmtId="0" fontId="22" fillId="0" borderId="0" xfId="0" applyFont="1" applyFill="1" applyBorder="1" applyProtection="1"/>
    <xf numFmtId="0" fontId="24" fillId="0" borderId="0" xfId="0" applyFont="1" applyFill="1" applyBorder="1" applyAlignment="1" applyProtection="1"/>
    <xf numFmtId="44" fontId="19" fillId="0" borderId="0" xfId="0" applyNumberFormat="1" applyFont="1" applyProtection="1"/>
    <xf numFmtId="0" fontId="19" fillId="0" borderId="4" xfId="0" applyFont="1" applyFill="1" applyBorder="1" applyAlignment="1" applyProtection="1">
      <alignment horizontal="left"/>
    </xf>
    <xf numFmtId="0" fontId="20" fillId="3" borderId="41" xfId="0" applyFont="1" applyFill="1" applyBorder="1" applyAlignment="1" applyProtection="1">
      <alignment horizontal="left"/>
    </xf>
    <xf numFmtId="0" fontId="20" fillId="3" borderId="42" xfId="0" applyFont="1" applyFill="1" applyBorder="1" applyAlignment="1" applyProtection="1">
      <alignment horizontal="left"/>
    </xf>
    <xf numFmtId="0" fontId="20" fillId="3" borderId="43" xfId="0" applyFont="1" applyFill="1" applyBorder="1" applyAlignment="1" applyProtection="1">
      <alignment horizontal="left"/>
    </xf>
    <xf numFmtId="0" fontId="20" fillId="0" borderId="4" xfId="0" applyFont="1" applyFill="1" applyBorder="1" applyAlignment="1" applyProtection="1">
      <alignment horizontal="left"/>
    </xf>
    <xf numFmtId="0" fontId="20" fillId="4" borderId="4" xfId="0" applyFont="1" applyFill="1" applyBorder="1" applyAlignment="1" applyProtection="1">
      <alignment horizontal="left"/>
    </xf>
    <xf numFmtId="0" fontId="19" fillId="0" borderId="4" xfId="0" applyFont="1" applyFill="1" applyBorder="1" applyAlignment="1" applyProtection="1">
      <alignment horizontal="left"/>
    </xf>
    <xf numFmtId="0" fontId="19" fillId="0" borderId="4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 applyProtection="1">
      <alignment horizontal="left" vertical="center"/>
    </xf>
    <xf numFmtId="0" fontId="20" fillId="0" borderId="0" xfId="0" applyFont="1" applyAlignment="1" applyProtection="1">
      <alignment horizontal="center"/>
    </xf>
    <xf numFmtId="0" fontId="19" fillId="0" borderId="41" xfId="0" applyFont="1" applyFill="1" applyBorder="1" applyAlignment="1" applyProtection="1">
      <alignment horizontal="center"/>
    </xf>
    <xf numFmtId="0" fontId="19" fillId="0" borderId="43" xfId="0" applyFont="1" applyFill="1" applyBorder="1" applyAlignment="1" applyProtection="1">
      <alignment horizontal="center"/>
    </xf>
    <xf numFmtId="0" fontId="20" fillId="3" borderId="4" xfId="0" applyFont="1" applyFill="1" applyBorder="1" applyAlignment="1" applyProtection="1">
      <alignment horizontal="left"/>
    </xf>
    <xf numFmtId="0" fontId="19" fillId="0" borderId="4" xfId="0" applyFont="1" applyFill="1" applyBorder="1" applyAlignment="1" applyProtection="1">
      <alignment horizontal="center"/>
    </xf>
    <xf numFmtId="0" fontId="19" fillId="0" borderId="4" xfId="0" applyFont="1" applyFill="1" applyBorder="1" applyAlignment="1" applyProtection="1"/>
    <xf numFmtId="0" fontId="19" fillId="0" borderId="4" xfId="0" applyFont="1" applyFill="1" applyBorder="1" applyAlignment="1"/>
    <xf numFmtId="0" fontId="20" fillId="4" borderId="4" xfId="0" applyFont="1" applyFill="1" applyBorder="1" applyAlignment="1" applyProtection="1"/>
    <xf numFmtId="0" fontId="19" fillId="0" borderId="41" xfId="0" applyFont="1" applyFill="1" applyBorder="1" applyAlignment="1" applyProtection="1">
      <alignment horizontal="left"/>
    </xf>
    <xf numFmtId="0" fontId="19" fillId="0" borderId="42" xfId="0" applyFont="1" applyFill="1" applyBorder="1" applyAlignment="1" applyProtection="1">
      <alignment horizontal="left"/>
    </xf>
    <xf numFmtId="0" fontId="19" fillId="0" borderId="43" xfId="0" applyFont="1" applyFill="1" applyBorder="1" applyAlignment="1" applyProtection="1">
      <alignment horizontal="left"/>
    </xf>
    <xf numFmtId="0" fontId="20" fillId="4" borderId="41" xfId="0" applyFont="1" applyFill="1" applyBorder="1" applyAlignment="1">
      <alignment horizontal="left"/>
    </xf>
    <xf numFmtId="0" fontId="20" fillId="4" borderId="42" xfId="0" applyFont="1" applyFill="1" applyBorder="1" applyAlignment="1">
      <alignment horizontal="left"/>
    </xf>
    <xf numFmtId="0" fontId="20" fillId="4" borderId="43" xfId="0" applyFont="1" applyFill="1" applyBorder="1" applyAlignment="1">
      <alignment horizontal="left"/>
    </xf>
    <xf numFmtId="0" fontId="20" fillId="5" borderId="8" xfId="0" applyFont="1" applyFill="1" applyBorder="1" applyAlignment="1" applyProtection="1">
      <alignment horizontal="left" vertical="center"/>
    </xf>
    <xf numFmtId="0" fontId="20" fillId="5" borderId="9" xfId="0" applyFont="1" applyFill="1" applyBorder="1" applyAlignment="1" applyProtection="1">
      <alignment horizontal="left" vertical="center"/>
    </xf>
    <xf numFmtId="0" fontId="20" fillId="5" borderId="10" xfId="0" applyFont="1" applyFill="1" applyBorder="1" applyAlignment="1" applyProtection="1">
      <alignment horizontal="left" vertical="center"/>
    </xf>
    <xf numFmtId="0" fontId="19" fillId="0" borderId="50" xfId="0" applyFont="1" applyBorder="1" applyAlignment="1" applyProtection="1">
      <alignment horizontal="center" vertical="center" wrapText="1"/>
      <protection locked="0"/>
    </xf>
    <xf numFmtId="0" fontId="19" fillId="0" borderId="51" xfId="0" applyFont="1" applyBorder="1" applyAlignment="1" applyProtection="1">
      <alignment horizontal="center" vertical="center" wrapText="1"/>
      <protection locked="0"/>
    </xf>
    <xf numFmtId="0" fontId="20" fillId="5" borderId="27" xfId="0" applyFont="1" applyFill="1" applyBorder="1" applyAlignment="1" applyProtection="1">
      <alignment horizontal="center" vertical="center"/>
    </xf>
    <xf numFmtId="0" fontId="20" fillId="5" borderId="34" xfId="0" applyFont="1" applyFill="1" applyBorder="1" applyAlignment="1" applyProtection="1">
      <alignment horizontal="center" vertical="center"/>
    </xf>
    <xf numFmtId="0" fontId="20" fillId="5" borderId="28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/>
    </xf>
    <xf numFmtId="0" fontId="20" fillId="5" borderId="35" xfId="0" applyFont="1" applyFill="1" applyBorder="1" applyAlignment="1" applyProtection="1">
      <alignment horizontal="center" vertical="center"/>
    </xf>
    <xf numFmtId="0" fontId="20" fillId="5" borderId="14" xfId="0" applyFont="1" applyFill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 shrinkToFit="1"/>
      <protection locked="0"/>
    </xf>
    <xf numFmtId="0" fontId="19" fillId="0" borderId="38" xfId="0" applyFont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19" fillId="0" borderId="50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3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</xf>
    <xf numFmtId="43" fontId="20" fillId="0" borderId="50" xfId="1" applyFont="1" applyBorder="1" applyAlignment="1" applyProtection="1">
      <alignment horizontal="center" vertical="center" shrinkToFit="1"/>
      <protection hidden="1"/>
    </xf>
    <xf numFmtId="43" fontId="20" fillId="0" borderId="51" xfId="1" applyFont="1" applyBorder="1" applyAlignment="1" applyProtection="1">
      <alignment horizontal="center" vertical="center" shrinkToFit="1"/>
      <protection hidden="1"/>
    </xf>
    <xf numFmtId="43" fontId="19" fillId="0" borderId="53" xfId="1" applyFont="1" applyBorder="1" applyAlignment="1" applyProtection="1">
      <alignment horizontal="center" vertical="center" shrinkToFit="1"/>
      <protection locked="0" hidden="1"/>
    </xf>
    <xf numFmtId="43" fontId="19" fillId="0" borderId="54" xfId="1" applyFont="1" applyBorder="1" applyAlignment="1" applyProtection="1">
      <alignment horizontal="center" vertical="center" shrinkToFit="1"/>
      <protection locked="0" hidden="1"/>
    </xf>
    <xf numFmtId="0" fontId="19" fillId="0" borderId="46" xfId="0" applyFont="1" applyBorder="1" applyAlignment="1" applyProtection="1">
      <alignment horizontal="center" vertical="center" shrinkToFit="1"/>
      <protection locked="0"/>
    </xf>
    <xf numFmtId="0" fontId="20" fillId="5" borderId="26" xfId="0" applyFont="1" applyFill="1" applyBorder="1" applyAlignment="1" applyProtection="1">
      <alignment horizontal="center" vertical="center" wrapText="1"/>
    </xf>
    <xf numFmtId="0" fontId="20" fillId="5" borderId="12" xfId="0" applyFont="1" applyFill="1" applyBorder="1" applyAlignment="1" applyProtection="1">
      <alignment horizontal="center" vertical="center" wrapText="1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21" fillId="5" borderId="45" xfId="0" applyFont="1" applyFill="1" applyBorder="1" applyAlignment="1" applyProtection="1">
      <alignment horizontal="center" vertical="center"/>
      <protection hidden="1"/>
    </xf>
    <xf numFmtId="0" fontId="20" fillId="5" borderId="26" xfId="0" applyFont="1" applyFill="1" applyBorder="1" applyAlignment="1" applyProtection="1">
      <alignment horizontal="center" vertical="center"/>
    </xf>
    <xf numFmtId="0" fontId="20" fillId="5" borderId="12" xfId="0" applyFont="1" applyFill="1" applyBorder="1" applyAlignment="1" applyProtection="1">
      <alignment horizontal="center" vertical="center"/>
    </xf>
    <xf numFmtId="43" fontId="20" fillId="5" borderId="26" xfId="1" applyFont="1" applyFill="1" applyBorder="1" applyAlignment="1" applyProtection="1">
      <alignment horizontal="center" vertical="center" wrapText="1"/>
    </xf>
    <xf numFmtId="43" fontId="20" fillId="5" borderId="12" xfId="1" applyFont="1" applyFill="1" applyBorder="1" applyAlignment="1" applyProtection="1">
      <alignment horizontal="center" vertical="center" wrapText="1"/>
    </xf>
    <xf numFmtId="44" fontId="20" fillId="5" borderId="26" xfId="3" applyFont="1" applyFill="1" applyBorder="1" applyAlignment="1" applyProtection="1">
      <alignment horizontal="center" vertical="center"/>
    </xf>
    <xf numFmtId="44" fontId="20" fillId="5" borderId="12" xfId="3" applyFont="1" applyFill="1" applyBorder="1" applyAlignment="1" applyProtection="1">
      <alignment horizontal="center" vertical="center"/>
    </xf>
    <xf numFmtId="44" fontId="20" fillId="5" borderId="36" xfId="3" applyFont="1" applyFill="1" applyBorder="1" applyAlignment="1" applyProtection="1">
      <alignment horizontal="center" vertical="center"/>
    </xf>
    <xf numFmtId="44" fontId="20" fillId="5" borderId="37" xfId="3" applyFont="1" applyFill="1" applyBorder="1" applyAlignment="1" applyProtection="1">
      <alignment horizontal="center" vertical="center"/>
    </xf>
    <xf numFmtId="0" fontId="21" fillId="5" borderId="47" xfId="0" applyFont="1" applyFill="1" applyBorder="1" applyAlignment="1" applyProtection="1">
      <alignment horizontal="left"/>
    </xf>
    <xf numFmtId="0" fontId="21" fillId="5" borderId="48" xfId="0" applyFont="1" applyFill="1" applyBorder="1" applyAlignment="1" applyProtection="1">
      <alignment horizontal="left"/>
    </xf>
    <xf numFmtId="0" fontId="21" fillId="5" borderId="49" xfId="0" applyFont="1" applyFill="1" applyBorder="1" applyAlignment="1" applyProtection="1">
      <alignment horizontal="left"/>
    </xf>
    <xf numFmtId="0" fontId="21" fillId="5" borderId="8" xfId="0" applyFont="1" applyFill="1" applyBorder="1" applyAlignment="1" applyProtection="1">
      <alignment horizontal="left"/>
    </xf>
    <xf numFmtId="0" fontId="21" fillId="5" borderId="9" xfId="0" applyFont="1" applyFill="1" applyBorder="1" applyAlignment="1" applyProtection="1">
      <alignment horizontal="left"/>
    </xf>
    <xf numFmtId="0" fontId="21" fillId="5" borderId="10" xfId="0" applyFont="1" applyFill="1" applyBorder="1" applyAlignment="1" applyProtection="1">
      <alignment horizontal="left"/>
    </xf>
    <xf numFmtId="0" fontId="19" fillId="0" borderId="50" xfId="0" applyFont="1" applyBorder="1" applyAlignment="1" applyProtection="1">
      <alignment horizontal="center" vertical="center" shrinkToFit="1"/>
      <protection locked="0"/>
    </xf>
    <xf numFmtId="0" fontId="19" fillId="0" borderId="51" xfId="0" applyFont="1" applyBorder="1" applyAlignment="1" applyProtection="1">
      <alignment horizontal="center" vertical="center" shrinkToFit="1"/>
      <protection locked="0"/>
    </xf>
    <xf numFmtId="0" fontId="19" fillId="0" borderId="72" xfId="0" applyFont="1" applyBorder="1" applyAlignment="1" applyProtection="1">
      <alignment horizontal="center" vertical="center" shrinkToFit="1"/>
      <protection locked="0"/>
    </xf>
    <xf numFmtId="0" fontId="19" fillId="0" borderId="73" xfId="0" applyFont="1" applyBorder="1" applyAlignment="1" applyProtection="1">
      <alignment horizontal="center" vertical="center" shrinkToFit="1"/>
      <protection locked="0"/>
    </xf>
    <xf numFmtId="0" fontId="20" fillId="5" borderId="69" xfId="0" applyFont="1" applyFill="1" applyBorder="1" applyAlignment="1" applyProtection="1">
      <alignment horizontal="center" vertical="center"/>
    </xf>
    <xf numFmtId="0" fontId="20" fillId="5" borderId="70" xfId="0" applyFont="1" applyFill="1" applyBorder="1" applyAlignment="1" applyProtection="1">
      <alignment horizontal="center" vertical="center"/>
    </xf>
    <xf numFmtId="0" fontId="20" fillId="5" borderId="8" xfId="0" applyFont="1" applyFill="1" applyBorder="1" applyAlignment="1" applyProtection="1">
      <alignment vertical="center"/>
    </xf>
    <xf numFmtId="0" fontId="20" fillId="5" borderId="9" xfId="0" applyFont="1" applyFill="1" applyBorder="1" applyAlignment="1" applyProtection="1">
      <alignment vertical="center"/>
    </xf>
    <xf numFmtId="0" fontId="20" fillId="5" borderId="10" xfId="0" applyFont="1" applyFill="1" applyBorder="1" applyAlignment="1" applyProtection="1">
      <alignment vertical="center"/>
    </xf>
    <xf numFmtId="0" fontId="20" fillId="5" borderId="47" xfId="0" applyFont="1" applyFill="1" applyBorder="1" applyAlignment="1" applyProtection="1">
      <alignment horizontal="center" vertical="center" wrapText="1"/>
    </xf>
    <xf numFmtId="0" fontId="20" fillId="5" borderId="48" xfId="0" applyFont="1" applyFill="1" applyBorder="1" applyAlignment="1" applyProtection="1">
      <alignment horizontal="center" vertical="center" wrapText="1"/>
    </xf>
    <xf numFmtId="0" fontId="19" fillId="0" borderId="50" xfId="0" applyFont="1" applyBorder="1" applyAlignment="1" applyProtection="1">
      <alignment horizontal="center" wrapText="1"/>
      <protection locked="0"/>
    </xf>
    <xf numFmtId="0" fontId="19" fillId="0" borderId="51" xfId="0" applyFont="1" applyBorder="1" applyAlignment="1" applyProtection="1">
      <alignment horizontal="center" wrapText="1"/>
      <protection locked="0"/>
    </xf>
    <xf numFmtId="0" fontId="20" fillId="5" borderId="53" xfId="0" applyFont="1" applyFill="1" applyBorder="1" applyAlignment="1" applyProtection="1">
      <alignment horizontal="left" vertical="center" shrinkToFit="1"/>
      <protection locked="0"/>
    </xf>
    <xf numFmtId="0" fontId="20" fillId="5" borderId="54" xfId="0" applyFont="1" applyFill="1" applyBorder="1" applyAlignment="1" applyProtection="1">
      <alignment horizontal="left" vertical="center" shrinkToFit="1"/>
      <protection locked="0"/>
    </xf>
    <xf numFmtId="0" fontId="20" fillId="5" borderId="47" xfId="0" applyFont="1" applyFill="1" applyBorder="1" applyAlignment="1" applyProtection="1">
      <alignment horizontal="center" vertical="center"/>
    </xf>
    <xf numFmtId="0" fontId="20" fillId="5" borderId="48" xfId="0" applyFont="1" applyFill="1" applyBorder="1" applyAlignment="1" applyProtection="1">
      <alignment horizontal="center" vertical="center"/>
    </xf>
    <xf numFmtId="0" fontId="20" fillId="5" borderId="44" xfId="0" applyFont="1" applyFill="1" applyBorder="1" applyAlignment="1" applyProtection="1">
      <alignment horizontal="center" vertical="center"/>
    </xf>
    <xf numFmtId="0" fontId="20" fillId="5" borderId="59" xfId="0" applyFont="1" applyFill="1" applyBorder="1" applyAlignment="1" applyProtection="1">
      <alignment horizontal="center" vertical="center"/>
    </xf>
    <xf numFmtId="0" fontId="19" fillId="0" borderId="53" xfId="0" applyFont="1" applyBorder="1" applyAlignment="1" applyProtection="1">
      <alignment horizontal="center" vertical="center" wrapText="1"/>
      <protection locked="0"/>
    </xf>
    <xf numFmtId="0" fontId="20" fillId="5" borderId="8" xfId="0" applyFont="1" applyFill="1" applyBorder="1" applyAlignment="1">
      <alignment horizontal="left"/>
    </xf>
    <xf numFmtId="0" fontId="20" fillId="5" borderId="9" xfId="0" applyFont="1" applyFill="1" applyBorder="1" applyAlignment="1">
      <alignment horizontal="left"/>
    </xf>
    <xf numFmtId="0" fontId="20" fillId="5" borderId="10" xfId="0" applyFont="1" applyFill="1" applyBorder="1" applyAlignment="1">
      <alignment horizontal="left"/>
    </xf>
    <xf numFmtId="0" fontId="21" fillId="5" borderId="64" xfId="0" applyFont="1" applyFill="1" applyBorder="1" applyAlignment="1">
      <alignment horizontal="left" vertical="center" wrapText="1"/>
    </xf>
    <xf numFmtId="0" fontId="21" fillId="5" borderId="65" xfId="0" applyFont="1" applyFill="1" applyBorder="1" applyAlignment="1">
      <alignment horizontal="left" vertical="center" wrapText="1"/>
    </xf>
    <xf numFmtId="0" fontId="21" fillId="5" borderId="66" xfId="0" applyFont="1" applyFill="1" applyBorder="1" applyAlignment="1">
      <alignment horizontal="left" vertical="center" wrapText="1"/>
    </xf>
    <xf numFmtId="0" fontId="20" fillId="5" borderId="62" xfId="0" applyFont="1" applyFill="1" applyBorder="1" applyAlignment="1">
      <alignment horizontal="center" vertical="center" wrapText="1"/>
    </xf>
    <xf numFmtId="0" fontId="20" fillId="5" borderId="61" xfId="0" applyFont="1" applyFill="1" applyBorder="1" applyAlignment="1">
      <alignment horizontal="center" vertical="center" wrapText="1"/>
    </xf>
    <xf numFmtId="0" fontId="20" fillId="5" borderId="50" xfId="0" applyFont="1" applyFill="1" applyBorder="1" applyAlignment="1">
      <alignment horizontal="center" vertical="center" wrapText="1"/>
    </xf>
    <xf numFmtId="0" fontId="20" fillId="5" borderId="51" xfId="0" applyFont="1" applyFill="1" applyBorder="1" applyAlignment="1">
      <alignment horizontal="center" vertical="center" wrapText="1"/>
    </xf>
    <xf numFmtId="0" fontId="19" fillId="0" borderId="53" xfId="0" applyFont="1" applyBorder="1" applyAlignment="1" applyProtection="1">
      <alignment horizontal="center" vertical="center" shrinkToFit="1"/>
      <protection locked="0"/>
    </xf>
    <xf numFmtId="0" fontId="19" fillId="0" borderId="54" xfId="0" applyFont="1" applyBorder="1" applyAlignment="1" applyProtection="1">
      <alignment horizontal="center" vertical="center" shrinkToFit="1"/>
      <protection locked="0"/>
    </xf>
    <xf numFmtId="0" fontId="20" fillId="5" borderId="50" xfId="0" applyFont="1" applyFill="1" applyBorder="1" applyAlignment="1" applyProtection="1">
      <alignment horizontal="center" vertical="center"/>
    </xf>
    <xf numFmtId="0" fontId="20" fillId="5" borderId="51" xfId="0" applyFont="1" applyFill="1" applyBorder="1" applyAlignment="1" applyProtection="1">
      <alignment horizontal="center" vertical="center"/>
    </xf>
    <xf numFmtId="0" fontId="20" fillId="5" borderId="47" xfId="0" applyFont="1" applyFill="1" applyBorder="1" applyAlignment="1" applyProtection="1">
      <alignment horizontal="center" vertical="center" shrinkToFit="1"/>
      <protection hidden="1"/>
    </xf>
    <xf numFmtId="0" fontId="20" fillId="5" borderId="48" xfId="0" applyFont="1" applyFill="1" applyBorder="1" applyAlignment="1" applyProtection="1">
      <alignment horizontal="center" vertical="center" shrinkToFit="1"/>
      <protection hidden="1"/>
    </xf>
    <xf numFmtId="0" fontId="20" fillId="5" borderId="49" xfId="0" applyFont="1" applyFill="1" applyBorder="1" applyAlignment="1" applyProtection="1">
      <alignment horizontal="center" vertical="center" shrinkToFit="1"/>
      <protection hidden="1"/>
    </xf>
    <xf numFmtId="43" fontId="20" fillId="0" borderId="50" xfId="1" applyFont="1" applyBorder="1" applyAlignment="1" applyProtection="1">
      <alignment horizontal="center" vertical="center"/>
      <protection hidden="1"/>
    </xf>
    <xf numFmtId="43" fontId="20" fillId="0" borderId="51" xfId="1" applyFont="1" applyBorder="1" applyAlignment="1" applyProtection="1">
      <alignment horizontal="center" vertical="center"/>
      <protection hidden="1"/>
    </xf>
    <xf numFmtId="43" fontId="19" fillId="0" borderId="53" xfId="1" applyFont="1" applyBorder="1" applyAlignment="1" applyProtection="1">
      <alignment horizontal="center" vertical="center"/>
      <protection locked="0" hidden="1"/>
    </xf>
    <xf numFmtId="43" fontId="19" fillId="0" borderId="54" xfId="1" applyFont="1" applyBorder="1" applyAlignment="1" applyProtection="1">
      <alignment horizontal="center" vertical="center"/>
      <protection locked="0" hidden="1"/>
    </xf>
    <xf numFmtId="0" fontId="20" fillId="5" borderId="57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21" fillId="5" borderId="2" xfId="0" applyFont="1" applyFill="1" applyBorder="1" applyAlignment="1">
      <alignment horizontal="left"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20" fillId="5" borderId="58" xfId="0" applyFont="1" applyFill="1" applyBorder="1" applyAlignment="1">
      <alignment horizontal="center" vertical="center" wrapText="1"/>
    </xf>
    <xf numFmtId="43" fontId="20" fillId="5" borderId="51" xfId="1" applyFont="1" applyFill="1" applyBorder="1" applyAlignment="1">
      <alignment horizontal="center" vertical="center" wrapText="1"/>
    </xf>
    <xf numFmtId="44" fontId="20" fillId="5" borderId="52" xfId="3" applyFont="1" applyFill="1" applyBorder="1" applyAlignment="1">
      <alignment horizontal="center" vertical="center" wrapText="1"/>
    </xf>
    <xf numFmtId="0" fontId="20" fillId="5" borderId="56" xfId="0" applyFont="1" applyFill="1" applyBorder="1" applyAlignment="1">
      <alignment horizontal="center" vertical="center" wrapText="1"/>
    </xf>
    <xf numFmtId="0" fontId="20" fillId="5" borderId="47" xfId="0" applyFont="1" applyFill="1" applyBorder="1" applyAlignment="1" applyProtection="1">
      <alignment horizontal="center" vertical="center"/>
      <protection hidden="1"/>
    </xf>
    <xf numFmtId="0" fontId="20" fillId="5" borderId="48" xfId="0" applyFont="1" applyFill="1" applyBorder="1" applyAlignment="1" applyProtection="1">
      <alignment horizontal="center" vertical="center"/>
      <protection hidden="1"/>
    </xf>
    <xf numFmtId="0" fontId="20" fillId="5" borderId="49" xfId="0" applyFont="1" applyFill="1" applyBorder="1" applyAlignment="1" applyProtection="1">
      <alignment horizontal="center" vertical="center"/>
      <protection hidden="1"/>
    </xf>
    <xf numFmtId="0" fontId="20" fillId="5" borderId="51" xfId="0" applyFont="1" applyFill="1" applyBorder="1" applyAlignment="1" applyProtection="1">
      <alignment horizontal="center" vertical="center" wrapText="1"/>
    </xf>
    <xf numFmtId="0" fontId="20" fillId="5" borderId="53" xfId="0" applyFont="1" applyFill="1" applyBorder="1" applyAlignment="1">
      <alignment horizontal="left" vertical="center" wrapText="1"/>
    </xf>
    <xf numFmtId="0" fontId="20" fillId="5" borderId="54" xfId="0" applyFont="1" applyFill="1" applyBorder="1" applyAlignment="1">
      <alignment horizontal="left" vertical="center" wrapText="1"/>
    </xf>
    <xf numFmtId="43" fontId="20" fillId="5" borderId="67" xfId="1" applyFont="1" applyFill="1" applyBorder="1" applyAlignment="1">
      <alignment horizontal="center" vertical="center" wrapText="1"/>
    </xf>
    <xf numFmtId="43" fontId="20" fillId="5" borderId="61" xfId="1" applyFont="1" applyFill="1" applyBorder="1" applyAlignment="1">
      <alignment horizontal="center" vertical="center" wrapText="1"/>
    </xf>
    <xf numFmtId="44" fontId="20" fillId="5" borderId="67" xfId="3" applyFont="1" applyFill="1" applyBorder="1" applyAlignment="1">
      <alignment horizontal="center" vertical="center" wrapText="1"/>
    </xf>
    <xf numFmtId="44" fontId="20" fillId="5" borderId="61" xfId="3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/>
    </xf>
    <xf numFmtId="0" fontId="20" fillId="5" borderId="68" xfId="0" applyFont="1" applyFill="1" applyBorder="1" applyAlignment="1">
      <alignment horizontal="center" vertical="center" wrapText="1"/>
    </xf>
    <xf numFmtId="0" fontId="20" fillId="5" borderId="63" xfId="0" applyFont="1" applyFill="1" applyBorder="1" applyAlignment="1">
      <alignment horizontal="center" vertical="center" wrapText="1"/>
    </xf>
    <xf numFmtId="0" fontId="7" fillId="0" borderId="15" xfId="0" applyFont="1" applyBorder="1" applyAlignment="1" applyProtection="1">
      <alignment vertical="center" shrinkToFit="1"/>
      <protection locked="0"/>
    </xf>
    <xf numFmtId="0" fontId="7" fillId="0" borderId="16" xfId="0" applyFont="1" applyBorder="1" applyAlignment="1" applyProtection="1">
      <alignment vertical="center" shrinkToFit="1"/>
      <protection locked="0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28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vertical="center" shrinkToFit="1"/>
      <protection locked="0"/>
    </xf>
    <xf numFmtId="0" fontId="7" fillId="0" borderId="30" xfId="0" applyFont="1" applyBorder="1" applyAlignment="1" applyProtection="1">
      <alignment vertical="center" shrinkToFit="1"/>
      <protection locked="0"/>
    </xf>
    <xf numFmtId="0" fontId="11" fillId="2" borderId="8" xfId="0" applyFont="1" applyFill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center"/>
    </xf>
    <xf numFmtId="0" fontId="11" fillId="2" borderId="10" xfId="0" applyFont="1" applyFill="1" applyBorder="1" applyAlignment="1" applyProtection="1">
      <alignment horizont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/>
    </xf>
    <xf numFmtId="0" fontId="11" fillId="0" borderId="27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</cellXfs>
  <cellStyles count="4">
    <cellStyle name="Moeda" xfId="3" builtinId="4"/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22833</xdr:colOff>
      <xdr:row>0</xdr:row>
      <xdr:rowOff>0</xdr:rowOff>
    </xdr:from>
    <xdr:to>
      <xdr:col>11</xdr:col>
      <xdr:colOff>733424</xdr:colOff>
      <xdr:row>5</xdr:row>
      <xdr:rowOff>159546</xdr:rowOff>
    </xdr:to>
    <xdr:pic>
      <xdr:nvPicPr>
        <xdr:cNvPr id="2" name="Imagem 1" descr="Marca UF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42883" y="0"/>
          <a:ext cx="710591" cy="111204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28575</xdr:rowOff>
    </xdr:from>
    <xdr:to>
      <xdr:col>1</xdr:col>
      <xdr:colOff>371475</xdr:colOff>
      <xdr:row>4</xdr:row>
      <xdr:rowOff>169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8575"/>
          <a:ext cx="742950" cy="733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theme="7" tint="-0.249977111117893"/>
    <pageSetUpPr fitToPage="1"/>
  </sheetPr>
  <dimension ref="A1:J55"/>
  <sheetViews>
    <sheetView showGridLines="0" tabSelected="1" zoomScaleNormal="100" zoomScalePageLayoutView="60" workbookViewId="0">
      <selection activeCell="E52" sqref="E52"/>
    </sheetView>
  </sheetViews>
  <sheetFormatPr defaultRowHeight="12.75" x14ac:dyDescent="0.2"/>
  <cols>
    <col min="1" max="1" width="7.7109375" style="80" customWidth="1"/>
    <col min="2" max="2" width="34.42578125" style="80" customWidth="1"/>
    <col min="3" max="3" width="11" style="80" customWidth="1"/>
    <col min="4" max="4" width="16.42578125" style="80" customWidth="1"/>
    <col min="5" max="5" width="10.42578125" style="80" customWidth="1"/>
    <col min="6" max="6" width="17" style="124" bestFit="1" customWidth="1"/>
    <col min="7" max="7" width="11.42578125" style="80" bestFit="1" customWidth="1"/>
    <col min="8" max="9" width="9.140625" style="80"/>
    <col min="10" max="10" width="9.140625" style="107"/>
    <col min="11" max="16384" width="9.140625" style="80"/>
  </cols>
  <sheetData>
    <row r="1" spans="1:10" x14ac:dyDescent="0.2">
      <c r="A1" s="220" t="s">
        <v>4</v>
      </c>
      <c r="B1" s="220"/>
      <c r="C1" s="220"/>
      <c r="D1" s="220"/>
      <c r="E1" s="220"/>
      <c r="F1" s="220"/>
      <c r="G1" s="220"/>
    </row>
    <row r="2" spans="1:10" x14ac:dyDescent="0.2">
      <c r="J2" s="120"/>
    </row>
    <row r="3" spans="1:10" x14ac:dyDescent="0.2">
      <c r="A3" s="92"/>
      <c r="B3" s="117"/>
      <c r="C3" s="117"/>
      <c r="D3" s="117"/>
      <c r="E3" s="85"/>
      <c r="F3" s="125"/>
      <c r="G3" s="118"/>
      <c r="J3" s="120"/>
    </row>
    <row r="4" spans="1:10" x14ac:dyDescent="0.2">
      <c r="B4" s="219" t="s">
        <v>31</v>
      </c>
      <c r="C4" s="219"/>
      <c r="D4" s="219"/>
      <c r="E4" s="219"/>
      <c r="F4" s="126" t="s">
        <v>32</v>
      </c>
      <c r="J4" s="120"/>
    </row>
    <row r="5" spans="1:10" x14ac:dyDescent="0.2">
      <c r="B5" s="223" t="s">
        <v>36</v>
      </c>
      <c r="C5" s="223"/>
      <c r="D5" s="223"/>
      <c r="E5" s="223"/>
      <c r="F5" s="127">
        <f>SUM(F7:F9)</f>
        <v>0</v>
      </c>
      <c r="G5" s="210"/>
      <c r="J5" s="120">
        <v>0.08</v>
      </c>
    </row>
    <row r="6" spans="1:10" x14ac:dyDescent="0.2">
      <c r="B6" s="211" t="s">
        <v>132</v>
      </c>
      <c r="C6" s="122"/>
      <c r="D6" s="221"/>
      <c r="E6" s="222"/>
      <c r="F6" s="121"/>
      <c r="G6" s="210"/>
      <c r="J6" s="120">
        <v>0.09</v>
      </c>
    </row>
    <row r="7" spans="1:10" x14ac:dyDescent="0.2">
      <c r="B7" s="119" t="s">
        <v>111</v>
      </c>
      <c r="C7" s="122"/>
      <c r="D7" s="119" t="s">
        <v>112</v>
      </c>
      <c r="E7" s="123"/>
      <c r="F7" s="121">
        <f t="shared" ref="F7" si="0">C7*E7</f>
        <v>0</v>
      </c>
      <c r="J7" s="120">
        <v>0.1</v>
      </c>
    </row>
    <row r="8" spans="1:10" x14ac:dyDescent="0.2">
      <c r="B8" s="186" t="s">
        <v>50</v>
      </c>
      <c r="C8" s="122"/>
      <c r="D8" s="186" t="s">
        <v>51</v>
      </c>
      <c r="E8" s="123"/>
      <c r="F8" s="121">
        <f t="shared" ref="F8" si="1">C8*E8</f>
        <v>0</v>
      </c>
      <c r="J8" s="120">
        <v>0.11</v>
      </c>
    </row>
    <row r="9" spans="1:10" x14ac:dyDescent="0.2">
      <c r="B9" s="119" t="s">
        <v>52</v>
      </c>
      <c r="C9" s="122"/>
      <c r="D9" s="119" t="s">
        <v>53</v>
      </c>
      <c r="E9" s="123"/>
      <c r="F9" s="121">
        <f>E9*C9*C8</f>
        <v>0</v>
      </c>
      <c r="J9" s="120">
        <v>0.12</v>
      </c>
    </row>
    <row r="10" spans="1:10" x14ac:dyDescent="0.2">
      <c r="B10" s="224"/>
      <c r="C10" s="224"/>
      <c r="D10" s="224"/>
      <c r="E10" s="224"/>
      <c r="F10" s="121"/>
      <c r="J10" s="120">
        <v>0.13</v>
      </c>
    </row>
    <row r="11" spans="1:10" x14ac:dyDescent="0.2">
      <c r="B11" s="223" t="s">
        <v>33</v>
      </c>
      <c r="C11" s="223"/>
      <c r="D11" s="223"/>
      <c r="E11" s="223"/>
      <c r="F11" s="128">
        <f>F12+F15+F18+F27+F36+F46</f>
        <v>0</v>
      </c>
      <c r="J11" s="120">
        <v>0.14000000000000001</v>
      </c>
    </row>
    <row r="12" spans="1:10" x14ac:dyDescent="0.2">
      <c r="B12" s="216" t="s">
        <v>54</v>
      </c>
      <c r="C12" s="216"/>
      <c r="D12" s="216"/>
      <c r="E12" s="216"/>
      <c r="F12" s="129">
        <f>SUM(F13:F13)</f>
        <v>0</v>
      </c>
      <c r="J12" s="120">
        <v>0.15</v>
      </c>
    </row>
    <row r="13" spans="1:10" x14ac:dyDescent="0.2">
      <c r="B13" s="217" t="s">
        <v>63</v>
      </c>
      <c r="C13" s="217"/>
      <c r="D13" s="217"/>
      <c r="E13" s="217"/>
      <c r="F13" s="123"/>
      <c r="J13" s="120">
        <v>0.16</v>
      </c>
    </row>
    <row r="14" spans="1:10" x14ac:dyDescent="0.2">
      <c r="B14" s="215"/>
      <c r="C14" s="215"/>
      <c r="D14" s="215"/>
      <c r="E14" s="215"/>
      <c r="F14" s="121"/>
      <c r="J14" s="120">
        <v>0.17</v>
      </c>
    </row>
    <row r="15" spans="1:10" x14ac:dyDescent="0.2">
      <c r="B15" s="216" t="s">
        <v>55</v>
      </c>
      <c r="C15" s="216"/>
      <c r="D15" s="216"/>
      <c r="E15" s="216"/>
      <c r="F15" s="129">
        <f>SUM(F16:F16)</f>
        <v>0</v>
      </c>
      <c r="J15" s="120">
        <v>0.18</v>
      </c>
    </row>
    <row r="16" spans="1:10" x14ac:dyDescent="0.2">
      <c r="B16" s="217" t="s">
        <v>64</v>
      </c>
      <c r="C16" s="217"/>
      <c r="D16" s="217"/>
      <c r="E16" s="217"/>
      <c r="F16" s="123"/>
      <c r="J16" s="120">
        <v>0.19</v>
      </c>
    </row>
    <row r="17" spans="2:10" x14ac:dyDescent="0.2">
      <c r="B17" s="215"/>
      <c r="C17" s="215"/>
      <c r="D17" s="215"/>
      <c r="E17" s="215"/>
      <c r="F17" s="121"/>
      <c r="J17" s="120">
        <v>0.2</v>
      </c>
    </row>
    <row r="18" spans="2:10" s="114" customFormat="1" x14ac:dyDescent="0.2">
      <c r="B18" s="216" t="s">
        <v>65</v>
      </c>
      <c r="C18" s="216"/>
      <c r="D18" s="216"/>
      <c r="E18" s="216"/>
      <c r="F18" s="129">
        <f>SUM(F19:F25)</f>
        <v>0</v>
      </c>
      <c r="J18" s="120">
        <v>0.21</v>
      </c>
    </row>
    <row r="19" spans="2:10" x14ac:dyDescent="0.2">
      <c r="B19" s="217" t="s">
        <v>56</v>
      </c>
      <c r="C19" s="217"/>
      <c r="D19" s="217"/>
      <c r="E19" s="217"/>
      <c r="F19" s="123"/>
      <c r="J19" s="120">
        <v>0.22</v>
      </c>
    </row>
    <row r="20" spans="2:10" x14ac:dyDescent="0.2">
      <c r="B20" s="217" t="s">
        <v>57</v>
      </c>
      <c r="C20" s="217"/>
      <c r="D20" s="217"/>
      <c r="E20" s="217"/>
      <c r="F20" s="123"/>
      <c r="J20" s="120">
        <v>0.23</v>
      </c>
    </row>
    <row r="21" spans="2:10" x14ac:dyDescent="0.2">
      <c r="B21" s="217" t="s">
        <v>61</v>
      </c>
      <c r="C21" s="217"/>
      <c r="D21" s="217"/>
      <c r="E21" s="217"/>
      <c r="F21" s="123"/>
      <c r="J21" s="120">
        <v>0.24</v>
      </c>
    </row>
    <row r="22" spans="2:10" x14ac:dyDescent="0.2">
      <c r="B22" s="217" t="s">
        <v>58</v>
      </c>
      <c r="C22" s="217"/>
      <c r="D22" s="217"/>
      <c r="E22" s="217"/>
      <c r="F22" s="123"/>
      <c r="J22" s="120">
        <v>0.25</v>
      </c>
    </row>
    <row r="23" spans="2:10" x14ac:dyDescent="0.2">
      <c r="B23" s="217" t="s">
        <v>59</v>
      </c>
      <c r="C23" s="217"/>
      <c r="D23" s="217"/>
      <c r="E23" s="217"/>
      <c r="F23" s="123"/>
      <c r="J23" s="120">
        <v>0.26</v>
      </c>
    </row>
    <row r="24" spans="2:10" x14ac:dyDescent="0.2">
      <c r="B24" s="217" t="s">
        <v>60</v>
      </c>
      <c r="C24" s="217"/>
      <c r="D24" s="217"/>
      <c r="E24" s="217"/>
      <c r="F24" s="123"/>
      <c r="J24" s="120">
        <v>0.27</v>
      </c>
    </row>
    <row r="25" spans="2:10" x14ac:dyDescent="0.2">
      <c r="B25" s="217" t="s">
        <v>62</v>
      </c>
      <c r="C25" s="217"/>
      <c r="D25" s="217"/>
      <c r="E25" s="217"/>
      <c r="F25" s="123"/>
      <c r="J25" s="120">
        <v>0.28000000000000003</v>
      </c>
    </row>
    <row r="26" spans="2:10" x14ac:dyDescent="0.2">
      <c r="B26" s="215"/>
      <c r="C26" s="215"/>
      <c r="D26" s="215"/>
      <c r="E26" s="215"/>
      <c r="F26" s="121"/>
      <c r="J26" s="120">
        <v>0.28999999999999998</v>
      </c>
    </row>
    <row r="27" spans="2:10" x14ac:dyDescent="0.2">
      <c r="B27" s="216" t="s">
        <v>66</v>
      </c>
      <c r="C27" s="216"/>
      <c r="D27" s="216"/>
      <c r="E27" s="216"/>
      <c r="F27" s="129">
        <f>SUM(F28:F34)</f>
        <v>0</v>
      </c>
      <c r="J27" s="120">
        <v>0.3</v>
      </c>
    </row>
    <row r="28" spans="2:10" x14ac:dyDescent="0.2">
      <c r="B28" s="217" t="s">
        <v>67</v>
      </c>
      <c r="C28" s="217"/>
      <c r="D28" s="217"/>
      <c r="E28" s="217"/>
      <c r="F28" s="123"/>
      <c r="J28" s="120"/>
    </row>
    <row r="29" spans="2:10" x14ac:dyDescent="0.2">
      <c r="B29" s="217" t="s">
        <v>68</v>
      </c>
      <c r="C29" s="217"/>
      <c r="D29" s="217"/>
      <c r="E29" s="217"/>
      <c r="F29" s="123"/>
      <c r="J29" s="120"/>
    </row>
    <row r="30" spans="2:10" x14ac:dyDescent="0.2">
      <c r="B30" s="217" t="s">
        <v>69</v>
      </c>
      <c r="C30" s="217"/>
      <c r="D30" s="217"/>
      <c r="E30" s="217"/>
      <c r="F30" s="123"/>
      <c r="J30" s="120"/>
    </row>
    <row r="31" spans="2:10" x14ac:dyDescent="0.2">
      <c r="B31" s="217" t="s">
        <v>42</v>
      </c>
      <c r="C31" s="217"/>
      <c r="D31" s="217"/>
      <c r="E31" s="217"/>
      <c r="F31" s="123"/>
      <c r="J31" s="120"/>
    </row>
    <row r="32" spans="2:10" x14ac:dyDescent="0.2">
      <c r="B32" s="217" t="s">
        <v>70</v>
      </c>
      <c r="C32" s="217"/>
      <c r="D32" s="217"/>
      <c r="E32" s="217"/>
      <c r="F32" s="123"/>
      <c r="J32" s="120"/>
    </row>
    <row r="33" spans="2:10" x14ac:dyDescent="0.2">
      <c r="B33" s="217" t="s">
        <v>71</v>
      </c>
      <c r="C33" s="217"/>
      <c r="D33" s="217"/>
      <c r="E33" s="217"/>
      <c r="F33" s="123"/>
      <c r="J33" s="120"/>
    </row>
    <row r="34" spans="2:10" x14ac:dyDescent="0.2">
      <c r="B34" s="217" t="s">
        <v>131</v>
      </c>
      <c r="C34" s="217"/>
      <c r="D34" s="217"/>
      <c r="E34" s="217"/>
      <c r="F34" s="123"/>
      <c r="J34" s="120"/>
    </row>
    <row r="35" spans="2:10" x14ac:dyDescent="0.2">
      <c r="B35" s="225"/>
      <c r="C35" s="225"/>
      <c r="D35" s="225"/>
      <c r="E35" s="225"/>
      <c r="F35" s="121"/>
      <c r="J35" s="120"/>
    </row>
    <row r="36" spans="2:10" x14ac:dyDescent="0.2">
      <c r="B36" s="216" t="s">
        <v>94</v>
      </c>
      <c r="C36" s="216"/>
      <c r="D36" s="216"/>
      <c r="E36" s="216"/>
      <c r="F36" s="129">
        <f>SUM(F37:F44)</f>
        <v>0</v>
      </c>
      <c r="J36" s="120"/>
    </row>
    <row r="37" spans="2:10" x14ac:dyDescent="0.2">
      <c r="B37" s="217" t="s">
        <v>124</v>
      </c>
      <c r="C37" s="217"/>
      <c r="D37" s="217"/>
      <c r="E37" s="217"/>
      <c r="F37" s="121">
        <f>'Anexo II'!M22</f>
        <v>0</v>
      </c>
      <c r="J37" s="120"/>
    </row>
    <row r="38" spans="2:10" x14ac:dyDescent="0.2">
      <c r="B38" s="217" t="s">
        <v>123</v>
      </c>
      <c r="C38" s="217"/>
      <c r="D38" s="217"/>
      <c r="E38" s="217"/>
      <c r="F38" s="121">
        <f>'Anexo II'!M48</f>
        <v>0</v>
      </c>
      <c r="J38" s="120"/>
    </row>
    <row r="39" spans="2:10" x14ac:dyDescent="0.2">
      <c r="B39" s="217" t="s">
        <v>125</v>
      </c>
      <c r="C39" s="217"/>
      <c r="D39" s="217"/>
      <c r="E39" s="217"/>
      <c r="F39" s="121">
        <f>'Anexo II'!L72</f>
        <v>0</v>
      </c>
      <c r="J39" s="120"/>
    </row>
    <row r="40" spans="2:10" x14ac:dyDescent="0.2">
      <c r="B40" s="217" t="s">
        <v>126</v>
      </c>
      <c r="C40" s="217"/>
      <c r="D40" s="217"/>
      <c r="E40" s="217"/>
      <c r="F40" s="121">
        <f>'Anexo II'!M85</f>
        <v>0</v>
      </c>
      <c r="J40" s="120"/>
    </row>
    <row r="41" spans="2:10" x14ac:dyDescent="0.2">
      <c r="B41" s="217" t="s">
        <v>127</v>
      </c>
      <c r="C41" s="217"/>
      <c r="D41" s="217"/>
      <c r="E41" s="217"/>
      <c r="F41" s="121">
        <f>'Anexo II'!M98</f>
        <v>0</v>
      </c>
      <c r="J41" s="120"/>
    </row>
    <row r="42" spans="2:10" x14ac:dyDescent="0.2">
      <c r="B42" s="228" t="s">
        <v>128</v>
      </c>
      <c r="C42" s="229"/>
      <c r="D42" s="229"/>
      <c r="E42" s="230"/>
      <c r="F42" s="121">
        <f>'Anexo II'!M120</f>
        <v>0</v>
      </c>
      <c r="J42" s="120"/>
    </row>
    <row r="43" spans="2:10" x14ac:dyDescent="0.2">
      <c r="B43" s="217" t="s">
        <v>129</v>
      </c>
      <c r="C43" s="217"/>
      <c r="D43" s="217"/>
      <c r="E43" s="217"/>
      <c r="F43" s="121">
        <f>'Anexo II'!L141</f>
        <v>0</v>
      </c>
      <c r="J43" s="120"/>
    </row>
    <row r="44" spans="2:10" x14ac:dyDescent="0.2">
      <c r="B44" s="217" t="s">
        <v>130</v>
      </c>
      <c r="C44" s="217"/>
      <c r="D44" s="217"/>
      <c r="E44" s="217"/>
      <c r="F44" s="121"/>
      <c r="J44" s="120"/>
    </row>
    <row r="45" spans="2:10" x14ac:dyDescent="0.2">
      <c r="B45" s="225"/>
      <c r="C45" s="225"/>
      <c r="D45" s="225"/>
      <c r="E45" s="225"/>
      <c r="F45" s="121"/>
    </row>
    <row r="46" spans="2:10" x14ac:dyDescent="0.2">
      <c r="B46" s="227" t="s">
        <v>77</v>
      </c>
      <c r="C46" s="227"/>
      <c r="D46" s="227"/>
      <c r="E46" s="227"/>
      <c r="F46" s="129">
        <f>SUM(F47:F48)</f>
        <v>0</v>
      </c>
    </row>
    <row r="47" spans="2:10" x14ac:dyDescent="0.2">
      <c r="B47" s="225" t="s">
        <v>72</v>
      </c>
      <c r="C47" s="225"/>
      <c r="D47" s="225"/>
      <c r="E47" s="225"/>
      <c r="F47" s="123"/>
    </row>
    <row r="48" spans="2:10" x14ac:dyDescent="0.2">
      <c r="B48" s="226" t="s">
        <v>73</v>
      </c>
      <c r="C48" s="226"/>
      <c r="D48" s="226"/>
      <c r="E48" s="226"/>
      <c r="F48" s="123"/>
    </row>
    <row r="49" spans="2:6" x14ac:dyDescent="0.2">
      <c r="B49" s="225"/>
      <c r="C49" s="225"/>
      <c r="D49" s="225"/>
      <c r="E49" s="225"/>
      <c r="F49" s="121"/>
    </row>
    <row r="50" spans="2:6" x14ac:dyDescent="0.2">
      <c r="B50" s="231" t="s">
        <v>76</v>
      </c>
      <c r="C50" s="232"/>
      <c r="D50" s="232"/>
      <c r="E50" s="233"/>
      <c r="F50" s="129">
        <f>SUM(F51:F54)</f>
        <v>0</v>
      </c>
    </row>
    <row r="51" spans="2:6" x14ac:dyDescent="0.2">
      <c r="B51" s="218" t="s">
        <v>75</v>
      </c>
      <c r="C51" s="218"/>
      <c r="D51" s="218"/>
      <c r="E51" s="115">
        <v>0.08</v>
      </c>
      <c r="F51" s="121">
        <f>F5*E51</f>
        <v>0</v>
      </c>
    </row>
    <row r="52" spans="2:6" x14ac:dyDescent="0.2">
      <c r="B52" s="218" t="s">
        <v>74</v>
      </c>
      <c r="C52" s="218"/>
      <c r="D52" s="218"/>
      <c r="E52" s="116">
        <v>0.08</v>
      </c>
      <c r="F52" s="121">
        <f>F5*E52</f>
        <v>0</v>
      </c>
    </row>
    <row r="53" spans="2:6" x14ac:dyDescent="0.2">
      <c r="B53" s="218" t="s">
        <v>74</v>
      </c>
      <c r="C53" s="218"/>
      <c r="D53" s="218"/>
      <c r="E53" s="115">
        <v>0.01</v>
      </c>
      <c r="F53" s="121">
        <f>F5*E53</f>
        <v>0</v>
      </c>
    </row>
    <row r="54" spans="2:6" x14ac:dyDescent="0.2">
      <c r="B54" s="217" t="s">
        <v>96</v>
      </c>
      <c r="C54" s="217"/>
      <c r="D54" s="217"/>
      <c r="E54" s="217"/>
      <c r="F54" s="121">
        <f>C6*32</f>
        <v>0</v>
      </c>
    </row>
    <row r="55" spans="2:6" x14ac:dyDescent="0.2">
      <c r="B55" s="212" t="s">
        <v>34</v>
      </c>
      <c r="C55" s="213"/>
      <c r="D55" s="213"/>
      <c r="E55" s="214"/>
      <c r="F55" s="130">
        <f>F5-F11-F50</f>
        <v>0</v>
      </c>
    </row>
  </sheetData>
  <sheetProtection password="C58F" sheet="1" objects="1" scenarios="1" selectLockedCells="1"/>
  <protectedRanges>
    <protectedRange password="C58F" sqref="E7:E9" name="Intervalo2"/>
    <protectedRange password="C58F" sqref="C7:C9" name="Intervalo1"/>
  </protectedRanges>
  <mergeCells count="50">
    <mergeCell ref="B54:E54"/>
    <mergeCell ref="B50:E50"/>
    <mergeCell ref="B43:E43"/>
    <mergeCell ref="B34:E34"/>
    <mergeCell ref="B36:E36"/>
    <mergeCell ref="B37:E37"/>
    <mergeCell ref="B52:D52"/>
    <mergeCell ref="B51:D51"/>
    <mergeCell ref="B48:E48"/>
    <mergeCell ref="B47:E47"/>
    <mergeCell ref="B46:E46"/>
    <mergeCell ref="B45:E45"/>
    <mergeCell ref="B35:E35"/>
    <mergeCell ref="B40:E40"/>
    <mergeCell ref="B44:E44"/>
    <mergeCell ref="B41:E41"/>
    <mergeCell ref="B42:E42"/>
    <mergeCell ref="B15:E15"/>
    <mergeCell ref="B16:E16"/>
    <mergeCell ref="D6:E6"/>
    <mergeCell ref="B28:E28"/>
    <mergeCell ref="B29:E29"/>
    <mergeCell ref="B20:E20"/>
    <mergeCell ref="B21:E21"/>
    <mergeCell ref="B22:E22"/>
    <mergeCell ref="B23:E23"/>
    <mergeCell ref="B10:E10"/>
    <mergeCell ref="B11:E11"/>
    <mergeCell ref="B4:E4"/>
    <mergeCell ref="A1:G1"/>
    <mergeCell ref="B12:E12"/>
    <mergeCell ref="B13:E13"/>
    <mergeCell ref="B14:E14"/>
    <mergeCell ref="B5:E5"/>
    <mergeCell ref="B55:E55"/>
    <mergeCell ref="B17:E17"/>
    <mergeCell ref="B18:E18"/>
    <mergeCell ref="B24:E24"/>
    <mergeCell ref="B26:E26"/>
    <mergeCell ref="B53:D53"/>
    <mergeCell ref="B19:E19"/>
    <mergeCell ref="B30:E30"/>
    <mergeCell ref="B25:E25"/>
    <mergeCell ref="B27:E27"/>
    <mergeCell ref="B38:E38"/>
    <mergeCell ref="B39:E39"/>
    <mergeCell ref="B31:E31"/>
    <mergeCell ref="B32:E32"/>
    <mergeCell ref="B33:E33"/>
    <mergeCell ref="B49:E49"/>
  </mergeCells>
  <dataValidations count="1">
    <dataValidation type="list" allowBlank="1" showInputMessage="1" showErrorMessage="1" sqref="E52">
      <formula1>$J$5:$J$27</formula1>
    </dataValidation>
  </dataValidation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7" tint="0.59999389629810485"/>
  </sheetPr>
  <dimension ref="A1:Z142"/>
  <sheetViews>
    <sheetView showGridLines="0" topLeftCell="A37" zoomScale="90" zoomScaleNormal="90" zoomScaleSheetLayoutView="80" workbookViewId="0">
      <selection activeCell="G33" sqref="G33"/>
    </sheetView>
  </sheetViews>
  <sheetFormatPr defaultRowHeight="12.75" x14ac:dyDescent="0.2"/>
  <cols>
    <col min="1" max="1" width="7.5703125" style="80" bestFit="1" customWidth="1"/>
    <col min="2" max="2" width="7.7109375" style="80" bestFit="1" customWidth="1"/>
    <col min="3" max="3" width="5.7109375" style="80" bestFit="1" customWidth="1"/>
    <col min="4" max="4" width="9" style="80" bestFit="1" customWidth="1"/>
    <col min="5" max="5" width="12.140625" style="80" bestFit="1" customWidth="1"/>
    <col min="6" max="6" width="18.42578125" style="85" customWidth="1"/>
    <col min="7" max="7" width="21.85546875" style="85" bestFit="1" customWidth="1"/>
    <col min="8" max="8" width="23.28515625" style="85" bestFit="1" customWidth="1"/>
    <col min="9" max="9" width="19.140625" style="85" bestFit="1" customWidth="1"/>
    <col min="10" max="10" width="19.28515625" style="85" bestFit="1" customWidth="1"/>
    <col min="11" max="11" width="18.42578125" style="153" customWidth="1"/>
    <col min="12" max="12" width="16.5703125" style="144" customWidth="1"/>
    <col min="13" max="13" width="15" style="144" customWidth="1"/>
    <col min="14" max="14" width="9.140625" style="80"/>
    <col min="15" max="16" width="9.140625" style="107"/>
    <col min="17" max="17" width="11" style="107" bestFit="1" customWidth="1"/>
    <col min="18" max="18" width="9.28515625" style="107" bestFit="1" customWidth="1"/>
    <col min="19" max="19" width="105.42578125" style="107" bestFit="1" customWidth="1"/>
    <col min="20" max="20" width="11.140625" style="107" bestFit="1" customWidth="1"/>
    <col min="21" max="21" width="10.5703125" style="107" bestFit="1" customWidth="1"/>
    <col min="22" max="22" width="14" style="107" bestFit="1" customWidth="1"/>
    <col min="23" max="23" width="4" style="107" bestFit="1" customWidth="1"/>
    <col min="24" max="24" width="4.85546875" style="107" bestFit="1" customWidth="1"/>
    <col min="25" max="26" width="9.140625" style="107"/>
    <col min="27" max="16384" width="9.140625" style="80"/>
  </cols>
  <sheetData>
    <row r="1" spans="1:26" ht="18.75" x14ac:dyDescent="0.3">
      <c r="A1" s="252" t="s">
        <v>78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142"/>
      <c r="S1" s="107" t="s">
        <v>15</v>
      </c>
    </row>
    <row r="2" spans="1:26" x14ac:dyDescent="0.2">
      <c r="L2" s="142"/>
      <c r="S2" s="107" t="s">
        <v>14</v>
      </c>
      <c r="T2" s="107" t="s">
        <v>16</v>
      </c>
      <c r="V2" s="107">
        <v>2015</v>
      </c>
    </row>
    <row r="3" spans="1:26" ht="16.5" thickBot="1" x14ac:dyDescent="0.25">
      <c r="A3" s="261" t="s">
        <v>92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172"/>
      <c r="S3" s="107" t="s">
        <v>13</v>
      </c>
      <c r="U3" s="107" t="s">
        <v>43</v>
      </c>
      <c r="V3" s="107" t="s">
        <v>17</v>
      </c>
      <c r="X3" s="107">
        <v>2016</v>
      </c>
    </row>
    <row r="4" spans="1:26" x14ac:dyDescent="0.2">
      <c r="A4" s="325" t="s">
        <v>47</v>
      </c>
      <c r="B4" s="326"/>
      <c r="C4" s="326"/>
      <c r="D4" s="326"/>
      <c r="E4" s="326"/>
      <c r="F4" s="327"/>
      <c r="G4" s="310" t="s">
        <v>45</v>
      </c>
      <c r="H4" s="311"/>
      <c r="I4" s="311"/>
      <c r="J4" s="312"/>
      <c r="K4" s="310" t="s">
        <v>48</v>
      </c>
      <c r="L4" s="311"/>
      <c r="M4" s="312"/>
      <c r="N4" s="172"/>
      <c r="S4" s="107" t="s">
        <v>43</v>
      </c>
      <c r="U4" s="107" t="s">
        <v>14</v>
      </c>
      <c r="V4" s="107" t="s">
        <v>18</v>
      </c>
      <c r="X4" s="107">
        <v>2017</v>
      </c>
    </row>
    <row r="5" spans="1:26" x14ac:dyDescent="0.2">
      <c r="A5" s="313" t="s">
        <v>15</v>
      </c>
      <c r="B5" s="314"/>
      <c r="C5" s="254" t="s">
        <v>14</v>
      </c>
      <c r="D5" s="254"/>
      <c r="E5" s="182" t="s">
        <v>13</v>
      </c>
      <c r="F5" s="103" t="s">
        <v>43</v>
      </c>
      <c r="G5" s="181" t="s">
        <v>15</v>
      </c>
      <c r="H5" s="182" t="s">
        <v>14</v>
      </c>
      <c r="I5" s="182" t="s">
        <v>13</v>
      </c>
      <c r="J5" s="103" t="s">
        <v>43</v>
      </c>
      <c r="K5" s="253" t="s">
        <v>49</v>
      </c>
      <c r="L5" s="254"/>
      <c r="M5" s="131" t="s">
        <v>18</v>
      </c>
      <c r="U5" s="107">
        <v>0</v>
      </c>
      <c r="V5" s="107">
        <v>0</v>
      </c>
      <c r="X5" s="107">
        <v>2018</v>
      </c>
    </row>
    <row r="6" spans="1:26" ht="13.5" thickBot="1" x14ac:dyDescent="0.25">
      <c r="A6" s="315"/>
      <c r="B6" s="316"/>
      <c r="C6" s="256"/>
      <c r="D6" s="256"/>
      <c r="E6" s="175"/>
      <c r="F6" s="96"/>
      <c r="G6" s="174"/>
      <c r="H6" s="175"/>
      <c r="I6" s="175"/>
      <c r="J6" s="96"/>
      <c r="K6" s="255"/>
      <c r="L6" s="256"/>
      <c r="M6" s="132"/>
      <c r="N6" s="172"/>
      <c r="P6" s="108"/>
      <c r="Q6" s="108"/>
      <c r="R6" s="108"/>
      <c r="S6" s="108"/>
      <c r="T6" s="108"/>
      <c r="U6" s="108">
        <v>266</v>
      </c>
      <c r="V6" s="108">
        <v>159</v>
      </c>
      <c r="W6" s="107">
        <v>8.5</v>
      </c>
      <c r="X6" s="107">
        <v>2019</v>
      </c>
    </row>
    <row r="7" spans="1:26" x14ac:dyDescent="0.2">
      <c r="A7" s="92"/>
      <c r="B7" s="93"/>
      <c r="C7" s="93"/>
      <c r="D7" s="93"/>
      <c r="E7" s="93"/>
      <c r="F7" s="93"/>
      <c r="G7" s="93"/>
      <c r="H7" s="93"/>
      <c r="I7" s="93"/>
      <c r="J7" s="93"/>
      <c r="K7" s="100"/>
      <c r="N7" s="91"/>
      <c r="O7" s="108"/>
      <c r="P7" s="108"/>
      <c r="Q7" s="108"/>
      <c r="R7" s="108"/>
      <c r="S7" s="108">
        <v>213</v>
      </c>
      <c r="T7" s="108">
        <v>0</v>
      </c>
      <c r="U7" s="107">
        <v>6.5</v>
      </c>
      <c r="V7" s="107">
        <v>2020</v>
      </c>
    </row>
    <row r="8" spans="1:26" ht="13.5" thickBot="1" x14ac:dyDescent="0.25">
      <c r="J8" s="152"/>
      <c r="L8" s="143"/>
      <c r="N8" s="91"/>
      <c r="O8" s="108"/>
      <c r="P8" s="108"/>
      <c r="Q8" s="108"/>
      <c r="R8" s="108"/>
      <c r="S8" s="108">
        <v>159</v>
      </c>
      <c r="T8" s="108">
        <v>106.5</v>
      </c>
      <c r="U8" s="107">
        <v>10</v>
      </c>
    </row>
    <row r="9" spans="1:26" ht="15.75" x14ac:dyDescent="0.2">
      <c r="A9" s="318" t="s">
        <v>86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20"/>
      <c r="M9" s="133"/>
      <c r="T9" s="108">
        <v>293</v>
      </c>
    </row>
    <row r="10" spans="1:26" s="82" customFormat="1" x14ac:dyDescent="0.2">
      <c r="A10" s="324" t="s">
        <v>7</v>
      </c>
      <c r="B10" s="317"/>
      <c r="C10" s="317"/>
      <c r="D10" s="317"/>
      <c r="E10" s="317"/>
      <c r="F10" s="317" t="s">
        <v>79</v>
      </c>
      <c r="G10" s="317"/>
      <c r="H10" s="317" t="s">
        <v>80</v>
      </c>
      <c r="I10" s="317"/>
      <c r="J10" s="317" t="s">
        <v>81</v>
      </c>
      <c r="K10" s="317"/>
      <c r="L10" s="321"/>
      <c r="M10" s="144"/>
      <c r="O10" s="109"/>
      <c r="P10" s="109" t="s">
        <v>16</v>
      </c>
      <c r="Q10" s="109"/>
      <c r="R10" s="109"/>
      <c r="S10" s="109"/>
      <c r="T10" s="109"/>
      <c r="U10" s="109"/>
      <c r="V10" s="110"/>
      <c r="W10" s="109"/>
      <c r="X10" s="111"/>
      <c r="Y10" s="109"/>
      <c r="Z10" s="203"/>
    </row>
    <row r="11" spans="1:26" s="82" customFormat="1" x14ac:dyDescent="0.2">
      <c r="A11" s="304"/>
      <c r="B11" s="305"/>
      <c r="C11" s="305"/>
      <c r="D11" s="305"/>
      <c r="E11" s="305"/>
      <c r="F11" s="305"/>
      <c r="G11" s="305"/>
      <c r="H11" s="305"/>
      <c r="I11" s="305"/>
      <c r="J11" s="189" t="s">
        <v>82</v>
      </c>
      <c r="K11" s="322" t="s">
        <v>84</v>
      </c>
      <c r="L11" s="323" t="s">
        <v>85</v>
      </c>
      <c r="M11" s="144"/>
      <c r="O11" s="109"/>
      <c r="P11" s="109" t="s">
        <v>18</v>
      </c>
      <c r="Q11" s="109"/>
      <c r="R11" s="109"/>
      <c r="S11" s="109"/>
      <c r="T11" s="109"/>
      <c r="U11" s="109"/>
      <c r="V11" s="110"/>
      <c r="W11" s="109"/>
      <c r="X11" s="111"/>
      <c r="Y11" s="109"/>
      <c r="Z11" s="203"/>
    </row>
    <row r="12" spans="1:26" s="82" customFormat="1" ht="25.5" x14ac:dyDescent="0.2">
      <c r="A12" s="304"/>
      <c r="B12" s="305"/>
      <c r="C12" s="305"/>
      <c r="D12" s="305"/>
      <c r="E12" s="305"/>
      <c r="F12" s="305"/>
      <c r="G12" s="305"/>
      <c r="H12" s="305"/>
      <c r="I12" s="305"/>
      <c r="J12" s="189" t="s">
        <v>83</v>
      </c>
      <c r="K12" s="322"/>
      <c r="L12" s="323"/>
      <c r="M12" s="144"/>
      <c r="O12" s="109"/>
      <c r="P12" s="109"/>
      <c r="Q12" s="109"/>
      <c r="R12" s="109"/>
      <c r="S12" s="109"/>
      <c r="T12" s="109"/>
      <c r="U12" s="109"/>
      <c r="V12" s="110"/>
      <c r="W12" s="109"/>
      <c r="X12" s="111"/>
      <c r="Y12" s="109"/>
      <c r="Z12" s="203"/>
    </row>
    <row r="13" spans="1:26" x14ac:dyDescent="0.2">
      <c r="A13" s="237"/>
      <c r="B13" s="238"/>
      <c r="C13" s="238"/>
      <c r="D13" s="238"/>
      <c r="E13" s="238"/>
      <c r="F13" s="238"/>
      <c r="G13" s="238"/>
      <c r="H13" s="238"/>
      <c r="I13" s="238"/>
      <c r="J13" s="176"/>
      <c r="K13" s="154"/>
      <c r="L13" s="146"/>
      <c r="M13" s="145"/>
      <c r="O13" s="111"/>
      <c r="P13" s="111"/>
      <c r="Q13" s="111"/>
      <c r="R13" s="111"/>
      <c r="S13" s="111"/>
      <c r="T13" s="111"/>
      <c r="V13" s="108"/>
    </row>
    <row r="14" spans="1:26" x14ac:dyDescent="0.2">
      <c r="A14" s="237"/>
      <c r="B14" s="238"/>
      <c r="C14" s="238"/>
      <c r="D14" s="238"/>
      <c r="E14" s="238"/>
      <c r="F14" s="238"/>
      <c r="G14" s="238"/>
      <c r="H14" s="238"/>
      <c r="I14" s="238"/>
      <c r="J14" s="176"/>
      <c r="K14" s="154"/>
      <c r="L14" s="146"/>
      <c r="M14" s="145"/>
      <c r="O14" s="111"/>
      <c r="P14" s="111"/>
      <c r="Q14" s="111"/>
      <c r="R14" s="111"/>
      <c r="S14" s="111"/>
      <c r="T14" s="111"/>
      <c r="V14" s="108"/>
    </row>
    <row r="15" spans="1:26" ht="13.5" thickBot="1" x14ac:dyDescent="0.25">
      <c r="A15" s="295"/>
      <c r="B15" s="260"/>
      <c r="C15" s="260"/>
      <c r="D15" s="260"/>
      <c r="E15" s="260"/>
      <c r="F15" s="260"/>
      <c r="G15" s="260"/>
      <c r="H15" s="260"/>
      <c r="I15" s="260"/>
      <c r="J15" s="184"/>
      <c r="K15" s="155"/>
      <c r="L15" s="147"/>
      <c r="N15" s="93"/>
      <c r="O15" s="111"/>
      <c r="P15" s="111"/>
      <c r="Q15" s="111"/>
      <c r="R15" s="111"/>
      <c r="S15" s="111"/>
      <c r="U15" s="108"/>
    </row>
    <row r="16" spans="1:26" x14ac:dyDescent="0.2">
      <c r="K16" s="152"/>
    </row>
    <row r="17" spans="1:19" ht="13.5" thickBot="1" x14ac:dyDescent="0.25">
      <c r="K17" s="152"/>
      <c r="M17" s="145"/>
      <c r="S17" s="107" t="s">
        <v>91</v>
      </c>
    </row>
    <row r="18" spans="1:19" ht="15.75" x14ac:dyDescent="0.25">
      <c r="A18" s="270" t="s">
        <v>113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2"/>
    </row>
    <row r="19" spans="1:19" ht="25.5" x14ac:dyDescent="0.2">
      <c r="A19" s="308" t="s">
        <v>7</v>
      </c>
      <c r="B19" s="309"/>
      <c r="C19" s="309"/>
      <c r="D19" s="309"/>
      <c r="E19" s="309"/>
      <c r="F19" s="185" t="s">
        <v>87</v>
      </c>
      <c r="G19" s="179" t="s">
        <v>8</v>
      </c>
      <c r="H19" s="179" t="s">
        <v>9</v>
      </c>
      <c r="I19" s="185" t="s">
        <v>19</v>
      </c>
      <c r="J19" s="185" t="s">
        <v>40</v>
      </c>
      <c r="K19" s="102" t="s">
        <v>20</v>
      </c>
      <c r="L19" s="160" t="s">
        <v>11</v>
      </c>
      <c r="M19" s="162" t="s">
        <v>10</v>
      </c>
      <c r="N19" s="83"/>
      <c r="O19" s="204"/>
      <c r="P19" s="204"/>
      <c r="Q19" s="204"/>
      <c r="R19" s="204"/>
      <c r="S19" s="107" t="s">
        <v>22</v>
      </c>
    </row>
    <row r="20" spans="1:19" x14ac:dyDescent="0.2">
      <c r="A20" s="276"/>
      <c r="B20" s="277"/>
      <c r="C20" s="277"/>
      <c r="D20" s="277"/>
      <c r="E20" s="277"/>
      <c r="F20" s="176"/>
      <c r="G20" s="176"/>
      <c r="H20" s="176" t="s">
        <v>16</v>
      </c>
      <c r="I20" s="113"/>
      <c r="J20" s="97"/>
      <c r="K20" s="158">
        <f>I20*J20</f>
        <v>0</v>
      </c>
      <c r="L20" s="139">
        <f>$K$6</f>
        <v>0</v>
      </c>
      <c r="M20" s="137">
        <f>K20*L20</f>
        <v>0</v>
      </c>
      <c r="N20" s="81"/>
      <c r="O20" s="112"/>
      <c r="P20" s="112"/>
      <c r="Q20" s="112"/>
      <c r="R20" s="112"/>
      <c r="S20" s="112"/>
    </row>
    <row r="21" spans="1:19" x14ac:dyDescent="0.2">
      <c r="A21" s="276"/>
      <c r="B21" s="277"/>
      <c r="C21" s="277"/>
      <c r="D21" s="277"/>
      <c r="E21" s="277"/>
      <c r="F21" s="176"/>
      <c r="G21" s="176"/>
      <c r="H21" s="176"/>
      <c r="I21" s="113"/>
      <c r="J21" s="97"/>
      <c r="K21" s="158">
        <f>I21*J21</f>
        <v>0</v>
      </c>
      <c r="L21" s="139">
        <f>$M$6</f>
        <v>0</v>
      </c>
      <c r="M21" s="137">
        <f>K21*L21</f>
        <v>0</v>
      </c>
      <c r="N21" s="94"/>
      <c r="O21" s="205"/>
      <c r="P21" s="205"/>
      <c r="Q21" s="205"/>
      <c r="R21" s="205"/>
    </row>
    <row r="22" spans="1:19" ht="13.5" thickBot="1" x14ac:dyDescent="0.25">
      <c r="A22" s="289" t="s">
        <v>90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148">
        <f>SUM(M20:M21)</f>
        <v>0</v>
      </c>
      <c r="N22" s="94"/>
      <c r="O22" s="205"/>
      <c r="P22" s="205"/>
      <c r="Q22" s="205"/>
      <c r="R22" s="205"/>
    </row>
    <row r="23" spans="1:19" x14ac:dyDescent="0.2">
      <c r="A23" s="85"/>
      <c r="B23" s="86"/>
      <c r="C23" s="85"/>
      <c r="D23" s="85"/>
      <c r="E23" s="85"/>
      <c r="I23" s="95"/>
      <c r="L23" s="145"/>
    </row>
    <row r="24" spans="1:19" ht="13.5" thickBot="1" x14ac:dyDescent="0.25">
      <c r="A24" s="85"/>
      <c r="B24" s="86"/>
      <c r="C24" s="85"/>
      <c r="D24" s="85"/>
      <c r="E24" s="85"/>
      <c r="I24" s="95"/>
      <c r="L24" s="145"/>
    </row>
    <row r="25" spans="1:19" ht="16.5" thickBot="1" x14ac:dyDescent="0.3">
      <c r="A25" s="273" t="s">
        <v>114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5"/>
      <c r="N25" s="83"/>
      <c r="O25" s="204"/>
      <c r="P25" s="204"/>
      <c r="Q25" s="204"/>
      <c r="R25" s="204"/>
    </row>
    <row r="26" spans="1:19" ht="15" customHeight="1" x14ac:dyDescent="0.2">
      <c r="A26" s="293" t="s">
        <v>7</v>
      </c>
      <c r="B26" s="240"/>
      <c r="C26" s="240"/>
      <c r="D26" s="240"/>
      <c r="E26" s="241"/>
      <c r="F26" s="258" t="s">
        <v>87</v>
      </c>
      <c r="G26" s="262" t="s">
        <v>8</v>
      </c>
      <c r="H26" s="239" t="s">
        <v>25</v>
      </c>
      <c r="I26" s="240"/>
      <c r="J26" s="241"/>
      <c r="K26" s="264" t="s">
        <v>20</v>
      </c>
      <c r="L26" s="266" t="s">
        <v>11</v>
      </c>
      <c r="M26" s="268" t="s">
        <v>10</v>
      </c>
      <c r="N26" s="83"/>
      <c r="O26" s="204"/>
      <c r="P26" s="204"/>
      <c r="Q26" s="204"/>
      <c r="R26" s="204"/>
      <c r="S26" s="206" t="s">
        <v>97</v>
      </c>
    </row>
    <row r="27" spans="1:19" ht="15" customHeight="1" x14ac:dyDescent="0.2">
      <c r="A27" s="294"/>
      <c r="B27" s="243"/>
      <c r="C27" s="243"/>
      <c r="D27" s="243"/>
      <c r="E27" s="244"/>
      <c r="F27" s="259"/>
      <c r="G27" s="263"/>
      <c r="H27" s="242"/>
      <c r="I27" s="243"/>
      <c r="J27" s="244"/>
      <c r="K27" s="265"/>
      <c r="L27" s="267"/>
      <c r="M27" s="269"/>
      <c r="N27" s="87"/>
      <c r="O27" s="207"/>
      <c r="P27" s="207"/>
      <c r="Q27" s="207"/>
      <c r="R27" s="207"/>
      <c r="S27" s="206" t="s">
        <v>98</v>
      </c>
    </row>
    <row r="28" spans="1:19" ht="15" customHeight="1" x14ac:dyDescent="0.2">
      <c r="A28" s="257"/>
      <c r="B28" s="246"/>
      <c r="C28" s="246"/>
      <c r="D28" s="246"/>
      <c r="E28" s="247"/>
      <c r="F28" s="173"/>
      <c r="G28" s="84"/>
      <c r="H28" s="245"/>
      <c r="I28" s="246"/>
      <c r="J28" s="247"/>
      <c r="K28" s="170"/>
      <c r="L28" s="140">
        <f>IF(G28=$A$5,$A$6,IF(G28=$C$5,$C$6,IF(G28=$E$5,$E$6,IF(G28=$F$5,$F$6,0))))</f>
        <v>0</v>
      </c>
      <c r="M28" s="134">
        <f>L28*K28</f>
        <v>0</v>
      </c>
      <c r="N28" s="87"/>
      <c r="O28" s="207"/>
      <c r="P28" s="207"/>
      <c r="Q28" s="207"/>
      <c r="R28" s="207"/>
      <c r="S28" s="206" t="s">
        <v>99</v>
      </c>
    </row>
    <row r="29" spans="1:19" x14ac:dyDescent="0.2">
      <c r="A29" s="257"/>
      <c r="B29" s="246"/>
      <c r="C29" s="246"/>
      <c r="D29" s="246"/>
      <c r="E29" s="247"/>
      <c r="F29" s="173"/>
      <c r="G29" s="84"/>
      <c r="H29" s="245"/>
      <c r="I29" s="246"/>
      <c r="J29" s="247"/>
      <c r="K29" s="170"/>
      <c r="L29" s="140">
        <f t="shared" ref="L29:L37" si="0">IF(G29=$A$5,$A$6,IF(G29=$C$5,$C$6,IF(G29=$E$5,$E$6,IF(G29=$F$5,$F$6,0))))</f>
        <v>0</v>
      </c>
      <c r="M29" s="134">
        <f t="shared" ref="M29:M47" si="1">L29*K29</f>
        <v>0</v>
      </c>
      <c r="N29" s="87"/>
      <c r="O29" s="207"/>
      <c r="P29" s="207"/>
      <c r="Q29" s="207"/>
      <c r="R29" s="207"/>
      <c r="S29" s="206" t="s">
        <v>100</v>
      </c>
    </row>
    <row r="30" spans="1:19" x14ac:dyDescent="0.2">
      <c r="A30" s="257"/>
      <c r="B30" s="246"/>
      <c r="C30" s="246"/>
      <c r="D30" s="246"/>
      <c r="E30" s="247"/>
      <c r="F30" s="173"/>
      <c r="G30" s="84"/>
      <c r="H30" s="245"/>
      <c r="I30" s="246"/>
      <c r="J30" s="247"/>
      <c r="K30" s="170"/>
      <c r="L30" s="140">
        <f t="shared" si="0"/>
        <v>0</v>
      </c>
      <c r="M30" s="134">
        <f t="shared" si="1"/>
        <v>0</v>
      </c>
      <c r="N30" s="87"/>
      <c r="O30" s="207"/>
      <c r="P30" s="207"/>
      <c r="Q30" s="207"/>
      <c r="R30" s="207"/>
      <c r="S30" s="206" t="s">
        <v>101</v>
      </c>
    </row>
    <row r="31" spans="1:19" x14ac:dyDescent="0.2">
      <c r="A31" s="257"/>
      <c r="B31" s="246"/>
      <c r="C31" s="246"/>
      <c r="D31" s="246"/>
      <c r="E31" s="247"/>
      <c r="F31" s="173"/>
      <c r="G31" s="84"/>
      <c r="H31" s="245"/>
      <c r="I31" s="246"/>
      <c r="J31" s="247"/>
      <c r="K31" s="170"/>
      <c r="L31" s="140">
        <f t="shared" si="0"/>
        <v>0</v>
      </c>
      <c r="M31" s="134">
        <f t="shared" si="1"/>
        <v>0</v>
      </c>
      <c r="N31" s="87"/>
      <c r="O31" s="207"/>
      <c r="P31" s="207"/>
      <c r="Q31" s="207"/>
      <c r="R31" s="207"/>
      <c r="S31" s="206" t="s">
        <v>102</v>
      </c>
    </row>
    <row r="32" spans="1:19" x14ac:dyDescent="0.2">
      <c r="A32" s="257"/>
      <c r="B32" s="246"/>
      <c r="C32" s="246"/>
      <c r="D32" s="246"/>
      <c r="E32" s="247"/>
      <c r="F32" s="173"/>
      <c r="G32" s="84"/>
      <c r="H32" s="245"/>
      <c r="I32" s="246"/>
      <c r="J32" s="247"/>
      <c r="K32" s="170"/>
      <c r="L32" s="140">
        <f t="shared" si="0"/>
        <v>0</v>
      </c>
      <c r="M32" s="134">
        <f t="shared" si="1"/>
        <v>0</v>
      </c>
      <c r="N32" s="87"/>
      <c r="O32" s="207"/>
      <c r="P32" s="207"/>
      <c r="Q32" s="207"/>
      <c r="R32" s="207"/>
      <c r="S32" s="206" t="s">
        <v>103</v>
      </c>
    </row>
    <row r="33" spans="1:19" x14ac:dyDescent="0.2">
      <c r="A33" s="257"/>
      <c r="B33" s="246"/>
      <c r="C33" s="246"/>
      <c r="D33" s="246"/>
      <c r="E33" s="247"/>
      <c r="F33" s="173"/>
      <c r="G33" s="84"/>
      <c r="H33" s="245"/>
      <c r="I33" s="246"/>
      <c r="J33" s="247"/>
      <c r="K33" s="170"/>
      <c r="L33" s="140">
        <f t="shared" si="0"/>
        <v>0</v>
      </c>
      <c r="M33" s="134">
        <f t="shared" si="1"/>
        <v>0</v>
      </c>
      <c r="N33" s="87"/>
      <c r="O33" s="207"/>
      <c r="P33" s="207"/>
      <c r="Q33" s="207"/>
      <c r="R33" s="207"/>
      <c r="S33" s="206" t="s">
        <v>104</v>
      </c>
    </row>
    <row r="34" spans="1:19" x14ac:dyDescent="0.2">
      <c r="A34" s="257"/>
      <c r="B34" s="246"/>
      <c r="C34" s="246"/>
      <c r="D34" s="246"/>
      <c r="E34" s="247"/>
      <c r="F34" s="173"/>
      <c r="G34" s="84"/>
      <c r="H34" s="245"/>
      <c r="I34" s="246"/>
      <c r="J34" s="247"/>
      <c r="K34" s="170"/>
      <c r="L34" s="140">
        <f t="shared" si="0"/>
        <v>0</v>
      </c>
      <c r="M34" s="134">
        <f t="shared" si="1"/>
        <v>0</v>
      </c>
      <c r="N34" s="87"/>
      <c r="O34" s="207"/>
      <c r="P34" s="207"/>
      <c r="Q34" s="207"/>
      <c r="R34" s="207"/>
      <c r="S34" s="206" t="s">
        <v>105</v>
      </c>
    </row>
    <row r="35" spans="1:19" x14ac:dyDescent="0.2">
      <c r="A35" s="257"/>
      <c r="B35" s="246"/>
      <c r="C35" s="246"/>
      <c r="D35" s="246"/>
      <c r="E35" s="247"/>
      <c r="F35" s="173"/>
      <c r="G35" s="84"/>
      <c r="H35" s="245"/>
      <c r="I35" s="246"/>
      <c r="J35" s="247"/>
      <c r="K35" s="170"/>
      <c r="L35" s="140">
        <f t="shared" si="0"/>
        <v>0</v>
      </c>
      <c r="M35" s="134">
        <f t="shared" si="1"/>
        <v>0</v>
      </c>
      <c r="N35" s="87"/>
      <c r="O35" s="207"/>
      <c r="P35" s="207"/>
      <c r="Q35" s="207"/>
      <c r="R35" s="207"/>
      <c r="S35" s="206" t="s">
        <v>106</v>
      </c>
    </row>
    <row r="36" spans="1:19" x14ac:dyDescent="0.2">
      <c r="A36" s="257"/>
      <c r="B36" s="246"/>
      <c r="C36" s="246"/>
      <c r="D36" s="246"/>
      <c r="E36" s="247"/>
      <c r="F36" s="173"/>
      <c r="G36" s="84"/>
      <c r="H36" s="245"/>
      <c r="I36" s="246"/>
      <c r="J36" s="247"/>
      <c r="K36" s="170"/>
      <c r="L36" s="140">
        <f t="shared" si="0"/>
        <v>0</v>
      </c>
      <c r="M36" s="134">
        <f t="shared" si="1"/>
        <v>0</v>
      </c>
      <c r="N36" s="87"/>
      <c r="O36" s="207"/>
      <c r="P36" s="207"/>
      <c r="Q36" s="207"/>
      <c r="R36" s="207"/>
      <c r="S36" s="206" t="s">
        <v>107</v>
      </c>
    </row>
    <row r="37" spans="1:19" x14ac:dyDescent="0.2">
      <c r="A37" s="257"/>
      <c r="B37" s="246"/>
      <c r="C37" s="246"/>
      <c r="D37" s="246"/>
      <c r="E37" s="247"/>
      <c r="F37" s="173"/>
      <c r="G37" s="84"/>
      <c r="H37" s="245"/>
      <c r="I37" s="246"/>
      <c r="J37" s="247"/>
      <c r="K37" s="170"/>
      <c r="L37" s="140">
        <f t="shared" si="0"/>
        <v>0</v>
      </c>
      <c r="M37" s="134">
        <f t="shared" si="1"/>
        <v>0</v>
      </c>
      <c r="N37" s="87"/>
      <c r="O37" s="207"/>
      <c r="P37" s="207"/>
      <c r="Q37" s="207"/>
      <c r="R37" s="207"/>
      <c r="S37" s="206" t="s">
        <v>108</v>
      </c>
    </row>
    <row r="38" spans="1:19" x14ac:dyDescent="0.2">
      <c r="A38" s="257"/>
      <c r="B38" s="246"/>
      <c r="C38" s="246"/>
      <c r="D38" s="246"/>
      <c r="E38" s="247"/>
      <c r="F38" s="173"/>
      <c r="G38" s="84"/>
      <c r="H38" s="245"/>
      <c r="I38" s="246"/>
      <c r="J38" s="247"/>
      <c r="K38" s="170"/>
      <c r="L38" s="140">
        <f t="shared" ref="L38:L47" si="2">IF(G38=$A$5,$A$6,IF(G38=$C$5,$C$6,IF(G38=$E$5,$E$6,IF(G38=$F$5,$F$6,0))))</f>
        <v>0</v>
      </c>
      <c r="M38" s="134">
        <f t="shared" si="1"/>
        <v>0</v>
      </c>
      <c r="N38" s="87"/>
      <c r="O38" s="207"/>
      <c r="P38" s="207"/>
      <c r="Q38" s="207"/>
      <c r="R38" s="207"/>
      <c r="S38" s="206" t="s">
        <v>109</v>
      </c>
    </row>
    <row r="39" spans="1:19" x14ac:dyDescent="0.2">
      <c r="A39" s="257"/>
      <c r="B39" s="246"/>
      <c r="C39" s="246"/>
      <c r="D39" s="246"/>
      <c r="E39" s="247"/>
      <c r="F39" s="173"/>
      <c r="G39" s="84"/>
      <c r="H39" s="245"/>
      <c r="I39" s="246"/>
      <c r="J39" s="247"/>
      <c r="K39" s="170"/>
      <c r="L39" s="140">
        <f t="shared" si="2"/>
        <v>0</v>
      </c>
      <c r="M39" s="134">
        <f t="shared" si="1"/>
        <v>0</v>
      </c>
      <c r="N39" s="87"/>
      <c r="O39" s="207"/>
      <c r="P39" s="207"/>
      <c r="Q39" s="207"/>
      <c r="R39" s="207"/>
      <c r="S39" s="206" t="s">
        <v>110</v>
      </c>
    </row>
    <row r="40" spans="1:19" x14ac:dyDescent="0.2">
      <c r="A40" s="257"/>
      <c r="B40" s="246"/>
      <c r="C40" s="246"/>
      <c r="D40" s="246"/>
      <c r="E40" s="247"/>
      <c r="F40" s="173"/>
      <c r="G40" s="84"/>
      <c r="H40" s="245"/>
      <c r="I40" s="246"/>
      <c r="J40" s="247"/>
      <c r="K40" s="170"/>
      <c r="L40" s="140">
        <f t="shared" si="2"/>
        <v>0</v>
      </c>
      <c r="M40" s="134">
        <f t="shared" si="1"/>
        <v>0</v>
      </c>
      <c r="N40" s="87"/>
      <c r="O40" s="207"/>
      <c r="P40" s="207"/>
      <c r="Q40" s="207"/>
      <c r="R40" s="207"/>
    </row>
    <row r="41" spans="1:19" x14ac:dyDescent="0.2">
      <c r="A41" s="257"/>
      <c r="B41" s="246"/>
      <c r="C41" s="246"/>
      <c r="D41" s="246"/>
      <c r="E41" s="247"/>
      <c r="F41" s="173"/>
      <c r="G41" s="84"/>
      <c r="H41" s="245"/>
      <c r="I41" s="246"/>
      <c r="J41" s="247"/>
      <c r="K41" s="170"/>
      <c r="L41" s="140">
        <f t="shared" si="2"/>
        <v>0</v>
      </c>
      <c r="M41" s="134">
        <f t="shared" si="1"/>
        <v>0</v>
      </c>
      <c r="N41" s="87"/>
      <c r="O41" s="207"/>
      <c r="P41" s="207"/>
      <c r="Q41" s="207"/>
      <c r="R41" s="207"/>
    </row>
    <row r="42" spans="1:19" x14ac:dyDescent="0.2">
      <c r="A42" s="257"/>
      <c r="B42" s="246"/>
      <c r="C42" s="246"/>
      <c r="D42" s="246"/>
      <c r="E42" s="247"/>
      <c r="F42" s="173"/>
      <c r="G42" s="84"/>
      <c r="H42" s="245"/>
      <c r="I42" s="246"/>
      <c r="J42" s="247"/>
      <c r="K42" s="170"/>
      <c r="L42" s="140">
        <f t="shared" si="2"/>
        <v>0</v>
      </c>
      <c r="M42" s="134">
        <f t="shared" si="1"/>
        <v>0</v>
      </c>
      <c r="N42" s="87"/>
      <c r="O42" s="207"/>
      <c r="P42" s="207"/>
      <c r="Q42" s="207"/>
      <c r="R42" s="207"/>
    </row>
    <row r="43" spans="1:19" x14ac:dyDescent="0.2">
      <c r="A43" s="257"/>
      <c r="B43" s="246"/>
      <c r="C43" s="246"/>
      <c r="D43" s="246"/>
      <c r="E43" s="247"/>
      <c r="F43" s="173"/>
      <c r="G43" s="84"/>
      <c r="H43" s="245"/>
      <c r="I43" s="246"/>
      <c r="J43" s="247"/>
      <c r="K43" s="170"/>
      <c r="L43" s="140">
        <f t="shared" si="2"/>
        <v>0</v>
      </c>
      <c r="M43" s="134">
        <f t="shared" si="1"/>
        <v>0</v>
      </c>
      <c r="N43" s="87"/>
      <c r="O43" s="207"/>
      <c r="P43" s="207"/>
      <c r="Q43" s="207"/>
      <c r="R43" s="207"/>
    </row>
    <row r="44" spans="1:19" x14ac:dyDescent="0.2">
      <c r="A44" s="257"/>
      <c r="B44" s="246"/>
      <c r="C44" s="246"/>
      <c r="D44" s="246"/>
      <c r="E44" s="247"/>
      <c r="F44" s="173"/>
      <c r="G44" s="84"/>
      <c r="H44" s="245"/>
      <c r="I44" s="246"/>
      <c r="J44" s="247"/>
      <c r="K44" s="170"/>
      <c r="L44" s="140">
        <f t="shared" si="2"/>
        <v>0</v>
      </c>
      <c r="M44" s="134">
        <f t="shared" si="1"/>
        <v>0</v>
      </c>
      <c r="N44" s="87"/>
      <c r="O44" s="207"/>
      <c r="P44" s="207"/>
      <c r="Q44" s="207"/>
      <c r="R44" s="207"/>
    </row>
    <row r="45" spans="1:19" x14ac:dyDescent="0.2">
      <c r="A45" s="257"/>
      <c r="B45" s="246"/>
      <c r="C45" s="246"/>
      <c r="D45" s="246"/>
      <c r="E45" s="247"/>
      <c r="F45" s="173"/>
      <c r="G45" s="84"/>
      <c r="H45" s="245"/>
      <c r="I45" s="246"/>
      <c r="J45" s="247"/>
      <c r="K45" s="170"/>
      <c r="L45" s="140">
        <f t="shared" si="2"/>
        <v>0</v>
      </c>
      <c r="M45" s="134">
        <f t="shared" si="1"/>
        <v>0</v>
      </c>
      <c r="N45" s="87"/>
      <c r="O45" s="207"/>
      <c r="P45" s="207"/>
      <c r="Q45" s="207"/>
      <c r="R45" s="207"/>
    </row>
    <row r="46" spans="1:19" x14ac:dyDescent="0.2">
      <c r="A46" s="257"/>
      <c r="B46" s="246"/>
      <c r="C46" s="246"/>
      <c r="D46" s="246"/>
      <c r="E46" s="247"/>
      <c r="F46" s="173"/>
      <c r="G46" s="84"/>
      <c r="H46" s="245"/>
      <c r="I46" s="246"/>
      <c r="J46" s="247"/>
      <c r="K46" s="170"/>
      <c r="L46" s="140">
        <f t="shared" si="2"/>
        <v>0</v>
      </c>
      <c r="M46" s="134">
        <f t="shared" si="1"/>
        <v>0</v>
      </c>
      <c r="N46" s="87"/>
      <c r="O46" s="207"/>
      <c r="P46" s="207"/>
      <c r="Q46" s="207"/>
      <c r="R46" s="207"/>
    </row>
    <row r="47" spans="1:19" ht="13.5" thickBot="1" x14ac:dyDescent="0.25">
      <c r="A47" s="257"/>
      <c r="B47" s="246"/>
      <c r="C47" s="246"/>
      <c r="D47" s="246"/>
      <c r="E47" s="247"/>
      <c r="F47" s="173"/>
      <c r="G47" s="84"/>
      <c r="H47" s="245"/>
      <c r="I47" s="246"/>
      <c r="J47" s="247"/>
      <c r="K47" s="171"/>
      <c r="L47" s="140">
        <f t="shared" si="2"/>
        <v>0</v>
      </c>
      <c r="M47" s="135">
        <f t="shared" si="1"/>
        <v>0</v>
      </c>
      <c r="N47" s="87"/>
      <c r="O47" s="207"/>
      <c r="P47" s="207"/>
      <c r="Q47" s="207"/>
      <c r="R47" s="207"/>
    </row>
    <row r="48" spans="1:19" ht="13.5" thickBot="1" x14ac:dyDescent="0.25">
      <c r="A48" s="282" t="s">
        <v>35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4"/>
      <c r="M48" s="136">
        <f>SUM(M28:M47)</f>
        <v>0</v>
      </c>
    </row>
    <row r="49" spans="1:13" ht="13.5" thickBot="1" x14ac:dyDescent="0.25">
      <c r="A49" s="85"/>
      <c r="B49" s="85"/>
      <c r="C49" s="85"/>
      <c r="D49" s="88"/>
      <c r="E49" s="85"/>
    </row>
    <row r="50" spans="1:13" ht="16.5" thickBot="1" x14ac:dyDescent="0.3">
      <c r="A50" s="273" t="s">
        <v>115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5"/>
      <c r="M50" s="80"/>
    </row>
    <row r="51" spans="1:13" ht="25.5" x14ac:dyDescent="0.2">
      <c r="A51" s="291" t="s">
        <v>7</v>
      </c>
      <c r="B51" s="292"/>
      <c r="C51" s="292"/>
      <c r="D51" s="292"/>
      <c r="E51" s="292"/>
      <c r="F51" s="99" t="s">
        <v>87</v>
      </c>
      <c r="G51" s="106" t="s">
        <v>8</v>
      </c>
      <c r="H51" s="99" t="s">
        <v>27</v>
      </c>
      <c r="I51" s="99" t="s">
        <v>28</v>
      </c>
      <c r="J51" s="163" t="s">
        <v>20</v>
      </c>
      <c r="K51" s="164" t="s">
        <v>11</v>
      </c>
      <c r="L51" s="165" t="s">
        <v>10</v>
      </c>
      <c r="M51" s="80"/>
    </row>
    <row r="52" spans="1:13" x14ac:dyDescent="0.2">
      <c r="A52" s="276"/>
      <c r="B52" s="277"/>
      <c r="C52" s="277"/>
      <c r="D52" s="277"/>
      <c r="E52" s="277"/>
      <c r="F52" s="177"/>
      <c r="G52" s="176" t="s">
        <v>15</v>
      </c>
      <c r="H52" s="177"/>
      <c r="I52" s="176"/>
      <c r="J52" s="156">
        <f>I52*H52</f>
        <v>0</v>
      </c>
      <c r="K52" s="139">
        <f t="shared" ref="K52:K71" si="3">IF(G52=$G$5,$G$6,IF(G52=$H$5,$H$6,IF(G52=$I$5,$I$6,IF(G52=$J$5,$J$6,0))))</f>
        <v>0</v>
      </c>
      <c r="L52" s="137">
        <f>K52*J52</f>
        <v>0</v>
      </c>
      <c r="M52" s="80"/>
    </row>
    <row r="53" spans="1:13" x14ac:dyDescent="0.2">
      <c r="A53" s="276"/>
      <c r="B53" s="277"/>
      <c r="C53" s="277"/>
      <c r="D53" s="277"/>
      <c r="E53" s="277"/>
      <c r="F53" s="177"/>
      <c r="G53" s="176" t="s">
        <v>13</v>
      </c>
      <c r="H53" s="177"/>
      <c r="I53" s="176"/>
      <c r="J53" s="156">
        <f t="shared" ref="J53:J71" si="4">I53*H53</f>
        <v>0</v>
      </c>
      <c r="K53" s="139">
        <f t="shared" si="3"/>
        <v>0</v>
      </c>
      <c r="L53" s="137">
        <f t="shared" ref="L53:L71" si="5">K53*J53</f>
        <v>0</v>
      </c>
      <c r="M53" s="80"/>
    </row>
    <row r="54" spans="1:13" x14ac:dyDescent="0.2">
      <c r="A54" s="276"/>
      <c r="B54" s="277"/>
      <c r="C54" s="277"/>
      <c r="D54" s="277"/>
      <c r="E54" s="277"/>
      <c r="F54" s="177"/>
      <c r="G54" s="176" t="s">
        <v>14</v>
      </c>
      <c r="H54" s="177"/>
      <c r="I54" s="176"/>
      <c r="J54" s="156">
        <f t="shared" si="4"/>
        <v>0</v>
      </c>
      <c r="K54" s="139">
        <f t="shared" si="3"/>
        <v>0</v>
      </c>
      <c r="L54" s="137">
        <f t="shared" si="5"/>
        <v>0</v>
      </c>
      <c r="M54" s="80"/>
    </row>
    <row r="55" spans="1:13" x14ac:dyDescent="0.2">
      <c r="A55" s="276"/>
      <c r="B55" s="277"/>
      <c r="C55" s="277"/>
      <c r="D55" s="277"/>
      <c r="E55" s="277"/>
      <c r="F55" s="177"/>
      <c r="G55" s="176"/>
      <c r="H55" s="177"/>
      <c r="I55" s="176"/>
      <c r="J55" s="156">
        <f t="shared" si="4"/>
        <v>0</v>
      </c>
      <c r="K55" s="139">
        <f t="shared" si="3"/>
        <v>0</v>
      </c>
      <c r="L55" s="137">
        <f t="shared" si="5"/>
        <v>0</v>
      </c>
      <c r="M55" s="80"/>
    </row>
    <row r="56" spans="1:13" x14ac:dyDescent="0.2">
      <c r="A56" s="276"/>
      <c r="B56" s="277"/>
      <c r="C56" s="277"/>
      <c r="D56" s="277"/>
      <c r="E56" s="277"/>
      <c r="F56" s="177"/>
      <c r="G56" s="176"/>
      <c r="H56" s="177"/>
      <c r="I56" s="176"/>
      <c r="J56" s="156">
        <f t="shared" si="4"/>
        <v>0</v>
      </c>
      <c r="K56" s="139">
        <f t="shared" si="3"/>
        <v>0</v>
      </c>
      <c r="L56" s="137">
        <f t="shared" si="5"/>
        <v>0</v>
      </c>
      <c r="M56" s="80"/>
    </row>
    <row r="57" spans="1:13" x14ac:dyDescent="0.2">
      <c r="A57" s="276"/>
      <c r="B57" s="277"/>
      <c r="C57" s="277"/>
      <c r="D57" s="277"/>
      <c r="E57" s="277"/>
      <c r="F57" s="177"/>
      <c r="G57" s="176"/>
      <c r="H57" s="177"/>
      <c r="I57" s="176"/>
      <c r="J57" s="156">
        <f t="shared" si="4"/>
        <v>0</v>
      </c>
      <c r="K57" s="139">
        <f t="shared" si="3"/>
        <v>0</v>
      </c>
      <c r="L57" s="137">
        <f t="shared" si="5"/>
        <v>0</v>
      </c>
      <c r="M57" s="80"/>
    </row>
    <row r="58" spans="1:13" x14ac:dyDescent="0.2">
      <c r="A58" s="276"/>
      <c r="B58" s="277"/>
      <c r="C58" s="277"/>
      <c r="D58" s="277"/>
      <c r="E58" s="277"/>
      <c r="F58" s="177"/>
      <c r="G58" s="176"/>
      <c r="H58" s="177"/>
      <c r="I58" s="176"/>
      <c r="J58" s="156">
        <f t="shared" si="4"/>
        <v>0</v>
      </c>
      <c r="K58" s="139">
        <f t="shared" si="3"/>
        <v>0</v>
      </c>
      <c r="L58" s="137">
        <f t="shared" si="5"/>
        <v>0</v>
      </c>
      <c r="M58" s="80"/>
    </row>
    <row r="59" spans="1:13" x14ac:dyDescent="0.2">
      <c r="A59" s="276"/>
      <c r="B59" s="277"/>
      <c r="C59" s="277"/>
      <c r="D59" s="277"/>
      <c r="E59" s="277"/>
      <c r="F59" s="177"/>
      <c r="G59" s="176"/>
      <c r="H59" s="177"/>
      <c r="I59" s="176"/>
      <c r="J59" s="156">
        <f t="shared" si="4"/>
        <v>0</v>
      </c>
      <c r="K59" s="139">
        <f t="shared" si="3"/>
        <v>0</v>
      </c>
      <c r="L59" s="137">
        <f t="shared" si="5"/>
        <v>0</v>
      </c>
      <c r="M59" s="80"/>
    </row>
    <row r="60" spans="1:13" x14ac:dyDescent="0.2">
      <c r="A60" s="276"/>
      <c r="B60" s="277"/>
      <c r="C60" s="277"/>
      <c r="D60" s="277"/>
      <c r="E60" s="277"/>
      <c r="F60" s="177"/>
      <c r="G60" s="176"/>
      <c r="H60" s="177"/>
      <c r="I60" s="176"/>
      <c r="J60" s="156">
        <f t="shared" si="4"/>
        <v>0</v>
      </c>
      <c r="K60" s="139">
        <f t="shared" si="3"/>
        <v>0</v>
      </c>
      <c r="L60" s="137">
        <f t="shared" si="5"/>
        <v>0</v>
      </c>
      <c r="M60" s="80"/>
    </row>
    <row r="61" spans="1:13" x14ac:dyDescent="0.2">
      <c r="A61" s="276"/>
      <c r="B61" s="277"/>
      <c r="C61" s="277"/>
      <c r="D61" s="277"/>
      <c r="E61" s="277"/>
      <c r="F61" s="177"/>
      <c r="G61" s="176"/>
      <c r="H61" s="177"/>
      <c r="I61" s="176"/>
      <c r="J61" s="156">
        <f t="shared" si="4"/>
        <v>0</v>
      </c>
      <c r="K61" s="139">
        <f t="shared" si="3"/>
        <v>0</v>
      </c>
      <c r="L61" s="137">
        <f t="shared" si="5"/>
        <v>0</v>
      </c>
      <c r="M61" s="80"/>
    </row>
    <row r="62" spans="1:13" x14ac:dyDescent="0.2">
      <c r="A62" s="276"/>
      <c r="B62" s="277"/>
      <c r="C62" s="277"/>
      <c r="D62" s="277"/>
      <c r="E62" s="277"/>
      <c r="F62" s="177"/>
      <c r="G62" s="176"/>
      <c r="H62" s="177"/>
      <c r="I62" s="176"/>
      <c r="J62" s="156">
        <f t="shared" si="4"/>
        <v>0</v>
      </c>
      <c r="K62" s="139">
        <f t="shared" si="3"/>
        <v>0</v>
      </c>
      <c r="L62" s="137">
        <f t="shared" si="5"/>
        <v>0</v>
      </c>
      <c r="M62" s="80"/>
    </row>
    <row r="63" spans="1:13" x14ac:dyDescent="0.2">
      <c r="A63" s="276"/>
      <c r="B63" s="277"/>
      <c r="C63" s="277"/>
      <c r="D63" s="277"/>
      <c r="E63" s="277"/>
      <c r="F63" s="177"/>
      <c r="G63" s="176"/>
      <c r="H63" s="177"/>
      <c r="I63" s="176"/>
      <c r="J63" s="156">
        <f t="shared" si="4"/>
        <v>0</v>
      </c>
      <c r="K63" s="139">
        <f t="shared" si="3"/>
        <v>0</v>
      </c>
      <c r="L63" s="137">
        <f t="shared" si="5"/>
        <v>0</v>
      </c>
      <c r="M63" s="80"/>
    </row>
    <row r="64" spans="1:13" x14ac:dyDescent="0.2">
      <c r="A64" s="276"/>
      <c r="B64" s="277"/>
      <c r="C64" s="277"/>
      <c r="D64" s="277"/>
      <c r="E64" s="277"/>
      <c r="F64" s="177"/>
      <c r="G64" s="176"/>
      <c r="H64" s="177"/>
      <c r="I64" s="176"/>
      <c r="J64" s="156">
        <f t="shared" si="4"/>
        <v>0</v>
      </c>
      <c r="K64" s="139">
        <f t="shared" si="3"/>
        <v>0</v>
      </c>
      <c r="L64" s="137">
        <f t="shared" si="5"/>
        <v>0</v>
      </c>
      <c r="M64" s="80"/>
    </row>
    <row r="65" spans="1:13" x14ac:dyDescent="0.2">
      <c r="A65" s="276"/>
      <c r="B65" s="277"/>
      <c r="C65" s="277"/>
      <c r="D65" s="277"/>
      <c r="E65" s="277"/>
      <c r="F65" s="177"/>
      <c r="G65" s="176"/>
      <c r="H65" s="177"/>
      <c r="I65" s="176"/>
      <c r="J65" s="156">
        <f t="shared" si="4"/>
        <v>0</v>
      </c>
      <c r="K65" s="139">
        <f t="shared" si="3"/>
        <v>0</v>
      </c>
      <c r="L65" s="137">
        <f t="shared" si="5"/>
        <v>0</v>
      </c>
      <c r="M65" s="80"/>
    </row>
    <row r="66" spans="1:13" x14ac:dyDescent="0.2">
      <c r="A66" s="276"/>
      <c r="B66" s="277"/>
      <c r="C66" s="277"/>
      <c r="D66" s="277"/>
      <c r="E66" s="277"/>
      <c r="F66" s="177"/>
      <c r="G66" s="176"/>
      <c r="H66" s="177"/>
      <c r="I66" s="176"/>
      <c r="J66" s="156">
        <f t="shared" si="4"/>
        <v>0</v>
      </c>
      <c r="K66" s="139">
        <f t="shared" si="3"/>
        <v>0</v>
      </c>
      <c r="L66" s="137">
        <f t="shared" si="5"/>
        <v>0</v>
      </c>
      <c r="M66" s="80"/>
    </row>
    <row r="67" spans="1:13" x14ac:dyDescent="0.2">
      <c r="A67" s="276"/>
      <c r="B67" s="277"/>
      <c r="C67" s="277"/>
      <c r="D67" s="277"/>
      <c r="E67" s="277"/>
      <c r="F67" s="177"/>
      <c r="G67" s="176"/>
      <c r="H67" s="177"/>
      <c r="I67" s="176"/>
      <c r="J67" s="156">
        <f t="shared" si="4"/>
        <v>0</v>
      </c>
      <c r="K67" s="139">
        <f t="shared" si="3"/>
        <v>0</v>
      </c>
      <c r="L67" s="137">
        <f t="shared" si="5"/>
        <v>0</v>
      </c>
      <c r="M67" s="80"/>
    </row>
    <row r="68" spans="1:13" x14ac:dyDescent="0.2">
      <c r="A68" s="276"/>
      <c r="B68" s="277"/>
      <c r="C68" s="277"/>
      <c r="D68" s="277"/>
      <c r="E68" s="277"/>
      <c r="F68" s="177"/>
      <c r="G68" s="176"/>
      <c r="H68" s="177"/>
      <c r="I68" s="176"/>
      <c r="J68" s="156">
        <f t="shared" si="4"/>
        <v>0</v>
      </c>
      <c r="K68" s="139">
        <f t="shared" si="3"/>
        <v>0</v>
      </c>
      <c r="L68" s="137">
        <f t="shared" si="5"/>
        <v>0</v>
      </c>
      <c r="M68" s="80"/>
    </row>
    <row r="69" spans="1:13" x14ac:dyDescent="0.2">
      <c r="A69" s="276"/>
      <c r="B69" s="277"/>
      <c r="C69" s="277"/>
      <c r="D69" s="277"/>
      <c r="E69" s="277"/>
      <c r="F69" s="177"/>
      <c r="G69" s="176"/>
      <c r="H69" s="177"/>
      <c r="I69" s="176"/>
      <c r="J69" s="156">
        <f t="shared" si="4"/>
        <v>0</v>
      </c>
      <c r="K69" s="139">
        <f t="shared" si="3"/>
        <v>0</v>
      </c>
      <c r="L69" s="137">
        <f t="shared" si="5"/>
        <v>0</v>
      </c>
      <c r="M69" s="80"/>
    </row>
    <row r="70" spans="1:13" x14ac:dyDescent="0.2">
      <c r="A70" s="276"/>
      <c r="B70" s="277"/>
      <c r="C70" s="277"/>
      <c r="D70" s="277"/>
      <c r="E70" s="277"/>
      <c r="F70" s="177"/>
      <c r="G70" s="176"/>
      <c r="H70" s="177"/>
      <c r="I70" s="176"/>
      <c r="J70" s="156">
        <f t="shared" si="4"/>
        <v>0</v>
      </c>
      <c r="K70" s="139">
        <f t="shared" si="3"/>
        <v>0</v>
      </c>
      <c r="L70" s="137">
        <f t="shared" si="5"/>
        <v>0</v>
      </c>
      <c r="M70" s="80"/>
    </row>
    <row r="71" spans="1:13" ht="13.5" thickBot="1" x14ac:dyDescent="0.25">
      <c r="A71" s="306"/>
      <c r="B71" s="307"/>
      <c r="C71" s="307"/>
      <c r="D71" s="307"/>
      <c r="E71" s="307"/>
      <c r="F71" s="178"/>
      <c r="G71" s="184"/>
      <c r="H71" s="178"/>
      <c r="I71" s="184"/>
      <c r="J71" s="156">
        <f t="shared" si="4"/>
        <v>0</v>
      </c>
      <c r="K71" s="141">
        <f t="shared" si="3"/>
        <v>0</v>
      </c>
      <c r="L71" s="138">
        <f t="shared" si="5"/>
        <v>0</v>
      </c>
      <c r="M71" s="80"/>
    </row>
    <row r="72" spans="1:13" ht="15.75" customHeight="1" thickBot="1" x14ac:dyDescent="0.25">
      <c r="A72" s="234" t="s">
        <v>35</v>
      </c>
      <c r="B72" s="235"/>
      <c r="C72" s="235"/>
      <c r="D72" s="235"/>
      <c r="E72" s="235"/>
      <c r="F72" s="235"/>
      <c r="G72" s="235"/>
      <c r="H72" s="235"/>
      <c r="I72" s="235"/>
      <c r="J72" s="235"/>
      <c r="K72" s="236"/>
      <c r="L72" s="136">
        <f>SUM(L52:L71)</f>
        <v>0</v>
      </c>
      <c r="M72" s="80"/>
    </row>
    <row r="73" spans="1:13" ht="13.5" thickBot="1" x14ac:dyDescent="0.25">
      <c r="A73" s="85"/>
      <c r="B73" s="85"/>
      <c r="C73" s="85"/>
      <c r="D73" s="88"/>
      <c r="E73" s="85"/>
    </row>
    <row r="74" spans="1:13" ht="16.5" thickBot="1" x14ac:dyDescent="0.3">
      <c r="A74" s="273" t="s">
        <v>122</v>
      </c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5"/>
    </row>
    <row r="75" spans="1:13" x14ac:dyDescent="0.2">
      <c r="A75" s="285" t="s">
        <v>7</v>
      </c>
      <c r="B75" s="286"/>
      <c r="C75" s="286"/>
      <c r="D75" s="286"/>
      <c r="E75" s="286"/>
      <c r="F75" s="180" t="s">
        <v>88</v>
      </c>
      <c r="G75" s="183" t="s">
        <v>25</v>
      </c>
      <c r="H75" s="183" t="s">
        <v>93</v>
      </c>
      <c r="I75" s="183" t="s">
        <v>39</v>
      </c>
      <c r="J75" s="99" t="s">
        <v>95</v>
      </c>
      <c r="K75" s="101" t="s">
        <v>20</v>
      </c>
      <c r="L75" s="166" t="s">
        <v>38</v>
      </c>
      <c r="M75" s="167" t="s">
        <v>10</v>
      </c>
    </row>
    <row r="76" spans="1:13" x14ac:dyDescent="0.2">
      <c r="A76" s="287"/>
      <c r="B76" s="288"/>
      <c r="C76" s="288"/>
      <c r="D76" s="288"/>
      <c r="E76" s="288"/>
      <c r="F76" s="151"/>
      <c r="G76" s="151"/>
      <c r="H76" s="151"/>
      <c r="I76" s="151"/>
      <c r="J76" s="190"/>
      <c r="K76" s="191">
        <f>I76*J76</f>
        <v>0</v>
      </c>
      <c r="L76" s="192"/>
      <c r="M76" s="193">
        <f>L76*I76</f>
        <v>0</v>
      </c>
    </row>
    <row r="77" spans="1:13" x14ac:dyDescent="0.2">
      <c r="A77" s="287"/>
      <c r="B77" s="288"/>
      <c r="C77" s="288"/>
      <c r="D77" s="288"/>
      <c r="E77" s="288"/>
      <c r="F77" s="151"/>
      <c r="G77" s="151"/>
      <c r="H77" s="151"/>
      <c r="I77" s="151"/>
      <c r="J77" s="190"/>
      <c r="K77" s="191">
        <f t="shared" ref="K77:K84" si="6">I77*J77</f>
        <v>0</v>
      </c>
      <c r="L77" s="192"/>
      <c r="M77" s="193">
        <f t="shared" ref="M77:M84" si="7">L77*I77</f>
        <v>0</v>
      </c>
    </row>
    <row r="78" spans="1:13" x14ac:dyDescent="0.2">
      <c r="A78" s="287"/>
      <c r="B78" s="288"/>
      <c r="C78" s="288"/>
      <c r="D78" s="288"/>
      <c r="E78" s="288"/>
      <c r="F78" s="151"/>
      <c r="G78" s="151"/>
      <c r="H78" s="151"/>
      <c r="I78" s="151"/>
      <c r="J78" s="190"/>
      <c r="K78" s="191">
        <f t="shared" si="6"/>
        <v>0</v>
      </c>
      <c r="L78" s="192"/>
      <c r="M78" s="193">
        <f t="shared" si="7"/>
        <v>0</v>
      </c>
    </row>
    <row r="79" spans="1:13" x14ac:dyDescent="0.2">
      <c r="A79" s="287"/>
      <c r="B79" s="288"/>
      <c r="C79" s="288"/>
      <c r="D79" s="288"/>
      <c r="E79" s="288"/>
      <c r="F79" s="151"/>
      <c r="G79" s="151"/>
      <c r="H79" s="151"/>
      <c r="I79" s="151"/>
      <c r="J79" s="190"/>
      <c r="K79" s="191">
        <f t="shared" si="6"/>
        <v>0</v>
      </c>
      <c r="L79" s="192"/>
      <c r="M79" s="193">
        <f t="shared" si="7"/>
        <v>0</v>
      </c>
    </row>
    <row r="80" spans="1:13" x14ac:dyDescent="0.2">
      <c r="A80" s="287"/>
      <c r="B80" s="288"/>
      <c r="C80" s="288"/>
      <c r="D80" s="288"/>
      <c r="E80" s="288"/>
      <c r="F80" s="151"/>
      <c r="G80" s="151"/>
      <c r="H80" s="151"/>
      <c r="I80" s="151"/>
      <c r="J80" s="190"/>
      <c r="K80" s="191">
        <f t="shared" si="6"/>
        <v>0</v>
      </c>
      <c r="L80" s="192"/>
      <c r="M80" s="193">
        <f t="shared" si="7"/>
        <v>0</v>
      </c>
    </row>
    <row r="81" spans="1:19" x14ac:dyDescent="0.2">
      <c r="A81" s="287"/>
      <c r="B81" s="288"/>
      <c r="C81" s="288"/>
      <c r="D81" s="288"/>
      <c r="E81" s="288"/>
      <c r="F81" s="151"/>
      <c r="G81" s="151"/>
      <c r="H81" s="151"/>
      <c r="I81" s="151"/>
      <c r="J81" s="190"/>
      <c r="K81" s="191">
        <f t="shared" si="6"/>
        <v>0</v>
      </c>
      <c r="L81" s="192"/>
      <c r="M81" s="193">
        <f t="shared" si="7"/>
        <v>0</v>
      </c>
    </row>
    <row r="82" spans="1:19" x14ac:dyDescent="0.2">
      <c r="A82" s="287"/>
      <c r="B82" s="288"/>
      <c r="C82" s="288"/>
      <c r="D82" s="288"/>
      <c r="E82" s="288"/>
      <c r="F82" s="151"/>
      <c r="G82" s="151"/>
      <c r="H82" s="151"/>
      <c r="I82" s="151"/>
      <c r="J82" s="190"/>
      <c r="K82" s="191">
        <f t="shared" si="6"/>
        <v>0</v>
      </c>
      <c r="L82" s="192"/>
      <c r="M82" s="193">
        <f t="shared" si="7"/>
        <v>0</v>
      </c>
    </row>
    <row r="83" spans="1:19" x14ac:dyDescent="0.2">
      <c r="A83" s="287"/>
      <c r="B83" s="288"/>
      <c r="C83" s="288"/>
      <c r="D83" s="288"/>
      <c r="E83" s="288"/>
      <c r="F83" s="151"/>
      <c r="G83" s="151"/>
      <c r="H83" s="151"/>
      <c r="I83" s="151"/>
      <c r="J83" s="190"/>
      <c r="K83" s="191">
        <f t="shared" si="6"/>
        <v>0</v>
      </c>
      <c r="L83" s="192"/>
      <c r="M83" s="193">
        <f t="shared" si="7"/>
        <v>0</v>
      </c>
    </row>
    <row r="84" spans="1:19" ht="13.5" thickBot="1" x14ac:dyDescent="0.25">
      <c r="A84" s="287"/>
      <c r="B84" s="288"/>
      <c r="C84" s="288"/>
      <c r="D84" s="288"/>
      <c r="E84" s="288"/>
      <c r="F84" s="151"/>
      <c r="G84" s="151"/>
      <c r="H84" s="151"/>
      <c r="I84" s="151"/>
      <c r="J84" s="190"/>
      <c r="K84" s="191">
        <f t="shared" si="6"/>
        <v>0</v>
      </c>
      <c r="L84" s="192"/>
      <c r="M84" s="193">
        <f t="shared" si="7"/>
        <v>0</v>
      </c>
    </row>
    <row r="85" spans="1:19" ht="13.5" thickBot="1" x14ac:dyDescent="0.25">
      <c r="A85" s="296" t="s">
        <v>35</v>
      </c>
      <c r="B85" s="297"/>
      <c r="C85" s="297"/>
      <c r="D85" s="297"/>
      <c r="E85" s="297"/>
      <c r="F85" s="297"/>
      <c r="G85" s="297"/>
      <c r="H85" s="297"/>
      <c r="I85" s="297"/>
      <c r="J85" s="297"/>
      <c r="K85" s="297"/>
      <c r="L85" s="298"/>
      <c r="M85" s="194">
        <f>SUM(M76:M84)</f>
        <v>0</v>
      </c>
    </row>
    <row r="86" spans="1:19" ht="13.5" thickBot="1" x14ac:dyDescent="0.25">
      <c r="A86" s="85"/>
      <c r="B86" s="85"/>
      <c r="C86" s="85"/>
      <c r="D86" s="88"/>
      <c r="E86" s="85"/>
    </row>
    <row r="87" spans="1:19" ht="16.5" thickBot="1" x14ac:dyDescent="0.25">
      <c r="A87" s="299" t="s">
        <v>116</v>
      </c>
      <c r="B87" s="300"/>
      <c r="C87" s="300"/>
      <c r="D87" s="300"/>
      <c r="E87" s="300"/>
      <c r="F87" s="300"/>
      <c r="G87" s="300"/>
      <c r="H87" s="300"/>
      <c r="I87" s="300"/>
      <c r="J87" s="300"/>
      <c r="K87" s="300"/>
      <c r="L87" s="300"/>
      <c r="M87" s="301"/>
      <c r="N87" s="105"/>
      <c r="O87" s="208"/>
      <c r="P87" s="208"/>
      <c r="Q87" s="208"/>
      <c r="R87" s="208"/>
      <c r="S87" s="208"/>
    </row>
    <row r="88" spans="1:19" x14ac:dyDescent="0.2">
      <c r="A88" s="302" t="s">
        <v>7</v>
      </c>
      <c r="B88" s="303"/>
      <c r="C88" s="303"/>
      <c r="D88" s="303"/>
      <c r="E88" s="303"/>
      <c r="F88" s="303" t="s">
        <v>79</v>
      </c>
      <c r="G88" s="303" t="s">
        <v>80</v>
      </c>
      <c r="H88" s="303" t="s">
        <v>81</v>
      </c>
      <c r="I88" s="303"/>
      <c r="J88" s="337"/>
      <c r="K88" s="303"/>
      <c r="L88" s="303"/>
      <c r="M88" s="338"/>
      <c r="N88" s="104"/>
      <c r="O88" s="209"/>
      <c r="P88" s="209"/>
      <c r="Q88" s="209"/>
      <c r="R88" s="209"/>
      <c r="S88" s="208"/>
    </row>
    <row r="89" spans="1:19" x14ac:dyDescent="0.2">
      <c r="A89" s="304"/>
      <c r="B89" s="305"/>
      <c r="C89" s="305"/>
      <c r="D89" s="305"/>
      <c r="E89" s="305"/>
      <c r="F89" s="305"/>
      <c r="G89" s="305"/>
      <c r="H89" s="305" t="s">
        <v>89</v>
      </c>
      <c r="I89" s="189" t="s">
        <v>82</v>
      </c>
      <c r="J89" s="328" t="s">
        <v>39</v>
      </c>
      <c r="K89" s="331" t="s">
        <v>19</v>
      </c>
      <c r="L89" s="333" t="s">
        <v>41</v>
      </c>
      <c r="M89" s="323" t="s">
        <v>10</v>
      </c>
      <c r="N89" s="104"/>
      <c r="O89" s="209"/>
      <c r="P89" s="209"/>
      <c r="Q89" s="209"/>
      <c r="R89" s="209"/>
      <c r="S89" s="208"/>
    </row>
    <row r="90" spans="1:19" ht="25.5" x14ac:dyDescent="0.2">
      <c r="A90" s="304"/>
      <c r="B90" s="305"/>
      <c r="C90" s="305"/>
      <c r="D90" s="305"/>
      <c r="E90" s="305"/>
      <c r="F90" s="305"/>
      <c r="G90" s="305"/>
      <c r="H90" s="305"/>
      <c r="I90" s="195" t="s">
        <v>83</v>
      </c>
      <c r="J90" s="328"/>
      <c r="K90" s="332"/>
      <c r="L90" s="334"/>
      <c r="M90" s="323"/>
      <c r="N90" s="104"/>
      <c r="O90" s="209"/>
      <c r="P90" s="209"/>
      <c r="Q90" s="209"/>
      <c r="R90" s="209"/>
      <c r="S90" s="208"/>
    </row>
    <row r="91" spans="1:19" x14ac:dyDescent="0.2">
      <c r="A91" s="237"/>
      <c r="B91" s="238"/>
      <c r="C91" s="238"/>
      <c r="D91" s="238"/>
      <c r="E91" s="238"/>
      <c r="F91" s="151"/>
      <c r="G91" s="151"/>
      <c r="H91" s="151"/>
      <c r="I91" s="151"/>
      <c r="J91" s="151"/>
      <c r="K91" s="196"/>
      <c r="L91" s="192"/>
      <c r="M91" s="193">
        <f>L91*J91</f>
        <v>0</v>
      </c>
      <c r="N91" s="104"/>
      <c r="O91" s="209"/>
      <c r="P91" s="209"/>
      <c r="Q91" s="209"/>
      <c r="R91" s="209"/>
      <c r="S91" s="208"/>
    </row>
    <row r="92" spans="1:19" x14ac:dyDescent="0.2">
      <c r="A92" s="237"/>
      <c r="B92" s="238"/>
      <c r="C92" s="238"/>
      <c r="D92" s="238"/>
      <c r="E92" s="238"/>
      <c r="F92" s="151"/>
      <c r="G92" s="151"/>
      <c r="H92" s="151"/>
      <c r="I92" s="151"/>
      <c r="J92" s="151"/>
      <c r="K92" s="196"/>
      <c r="L92" s="192"/>
      <c r="M92" s="193">
        <f t="shared" ref="M92:M97" si="8">L92*J92</f>
        <v>0</v>
      </c>
      <c r="N92" s="104"/>
      <c r="O92" s="209"/>
      <c r="P92" s="209"/>
      <c r="Q92" s="209"/>
      <c r="R92" s="209"/>
      <c r="S92" s="208"/>
    </row>
    <row r="93" spans="1:19" x14ac:dyDescent="0.2">
      <c r="A93" s="237"/>
      <c r="B93" s="238"/>
      <c r="C93" s="238"/>
      <c r="D93" s="238"/>
      <c r="E93" s="238"/>
      <c r="F93" s="151"/>
      <c r="G93" s="151"/>
      <c r="H93" s="151"/>
      <c r="I93" s="151"/>
      <c r="J93" s="151"/>
      <c r="K93" s="196"/>
      <c r="L93" s="192"/>
      <c r="M93" s="193">
        <f t="shared" si="8"/>
        <v>0</v>
      </c>
      <c r="N93" s="104"/>
      <c r="O93" s="209"/>
      <c r="P93" s="209"/>
      <c r="Q93" s="209"/>
      <c r="R93" s="209"/>
      <c r="S93" s="208"/>
    </row>
    <row r="94" spans="1:19" x14ac:dyDescent="0.2">
      <c r="A94" s="237"/>
      <c r="B94" s="238"/>
      <c r="C94" s="238"/>
      <c r="D94" s="238"/>
      <c r="E94" s="238"/>
      <c r="F94" s="151"/>
      <c r="G94" s="151"/>
      <c r="H94" s="151"/>
      <c r="I94" s="151"/>
      <c r="J94" s="151"/>
      <c r="K94" s="196"/>
      <c r="L94" s="192"/>
      <c r="M94" s="193">
        <f t="shared" si="8"/>
        <v>0</v>
      </c>
      <c r="N94" s="104"/>
      <c r="O94" s="209"/>
      <c r="P94" s="209"/>
      <c r="Q94" s="209"/>
      <c r="R94" s="209"/>
      <c r="S94" s="208"/>
    </row>
    <row r="95" spans="1:19" x14ac:dyDescent="0.2">
      <c r="A95" s="237"/>
      <c r="B95" s="238"/>
      <c r="C95" s="238"/>
      <c r="D95" s="238"/>
      <c r="E95" s="238"/>
      <c r="F95" s="151"/>
      <c r="G95" s="151"/>
      <c r="H95" s="151"/>
      <c r="I95" s="151"/>
      <c r="J95" s="151"/>
      <c r="K95" s="196"/>
      <c r="L95" s="192"/>
      <c r="M95" s="193">
        <f t="shared" si="8"/>
        <v>0</v>
      </c>
      <c r="N95" s="104"/>
      <c r="O95" s="209"/>
      <c r="P95" s="209"/>
      <c r="Q95" s="209"/>
      <c r="R95" s="209"/>
      <c r="S95" s="208"/>
    </row>
    <row r="96" spans="1:19" x14ac:dyDescent="0.2">
      <c r="A96" s="237"/>
      <c r="B96" s="238"/>
      <c r="C96" s="238"/>
      <c r="D96" s="238"/>
      <c r="E96" s="238"/>
      <c r="F96" s="151"/>
      <c r="G96" s="151"/>
      <c r="H96" s="151"/>
      <c r="I96" s="151"/>
      <c r="J96" s="151"/>
      <c r="K96" s="196"/>
      <c r="L96" s="192"/>
      <c r="M96" s="193">
        <f t="shared" si="8"/>
        <v>0</v>
      </c>
      <c r="N96" s="104"/>
      <c r="O96" s="209"/>
      <c r="P96" s="209"/>
      <c r="Q96" s="209"/>
      <c r="R96" s="209"/>
      <c r="S96" s="208"/>
    </row>
    <row r="97" spans="1:19" x14ac:dyDescent="0.2">
      <c r="A97" s="237"/>
      <c r="B97" s="238"/>
      <c r="C97" s="238"/>
      <c r="D97" s="238"/>
      <c r="E97" s="238"/>
      <c r="F97" s="151"/>
      <c r="G97" s="151"/>
      <c r="H97" s="151"/>
      <c r="I97" s="151"/>
      <c r="J97" s="151"/>
      <c r="K97" s="196"/>
      <c r="L97" s="192"/>
      <c r="M97" s="193">
        <f t="shared" si="8"/>
        <v>0</v>
      </c>
      <c r="N97" s="104"/>
      <c r="O97" s="209"/>
      <c r="P97" s="209"/>
      <c r="Q97" s="209"/>
      <c r="R97" s="209"/>
      <c r="S97" s="208"/>
    </row>
    <row r="98" spans="1:19" ht="13.5" thickBot="1" x14ac:dyDescent="0.25">
      <c r="A98" s="329" t="s">
        <v>90</v>
      </c>
      <c r="B98" s="330"/>
      <c r="C98" s="330"/>
      <c r="D98" s="330"/>
      <c r="E98" s="330"/>
      <c r="F98" s="330"/>
      <c r="G98" s="330"/>
      <c r="H98" s="330"/>
      <c r="I98" s="330"/>
      <c r="J98" s="330"/>
      <c r="K98" s="330"/>
      <c r="L98" s="330"/>
      <c r="M98" s="149">
        <f>SUM(M91:M97)</f>
        <v>0</v>
      </c>
      <c r="N98" s="105"/>
      <c r="O98" s="208"/>
      <c r="P98" s="208"/>
      <c r="Q98" s="208"/>
      <c r="R98" s="208"/>
      <c r="S98" s="208"/>
    </row>
    <row r="99" spans="1:19" ht="33" customHeight="1" x14ac:dyDescent="0.2">
      <c r="A99" s="335" t="s">
        <v>117</v>
      </c>
      <c r="B99" s="336"/>
      <c r="C99" s="336"/>
      <c r="D99" s="336"/>
      <c r="E99" s="336"/>
      <c r="F99" s="336"/>
      <c r="G99" s="336"/>
      <c r="H99" s="336"/>
      <c r="I99" s="336"/>
      <c r="J99" s="336"/>
      <c r="K99" s="336"/>
      <c r="L99" s="336"/>
      <c r="M99" s="336"/>
      <c r="N99" s="105"/>
      <c r="O99" s="208"/>
      <c r="P99" s="208"/>
      <c r="Q99" s="208"/>
      <c r="R99" s="208"/>
      <c r="S99" s="208"/>
    </row>
    <row r="100" spans="1:19" ht="13.5" thickBot="1" x14ac:dyDescent="0.25">
      <c r="A100" s="197"/>
      <c r="B100" s="197"/>
      <c r="C100" s="197"/>
      <c r="D100" s="197"/>
      <c r="E100" s="197"/>
      <c r="F100" s="198"/>
      <c r="G100" s="198"/>
      <c r="H100" s="198"/>
      <c r="I100" s="198"/>
      <c r="J100" s="198"/>
      <c r="K100" s="199"/>
      <c r="L100" s="200"/>
      <c r="M100" s="150"/>
    </row>
    <row r="101" spans="1:19" ht="16.5" thickBot="1" x14ac:dyDescent="0.3">
      <c r="A101" s="273" t="s">
        <v>118</v>
      </c>
      <c r="B101" s="274"/>
      <c r="C101" s="274"/>
      <c r="D101" s="274"/>
      <c r="E101" s="274"/>
      <c r="F101" s="274"/>
      <c r="G101" s="274"/>
      <c r="H101" s="274"/>
      <c r="I101" s="274"/>
      <c r="J101" s="274"/>
      <c r="K101" s="274"/>
      <c r="L101" s="274"/>
      <c r="M101" s="275"/>
    </row>
    <row r="102" spans="1:19" ht="15" customHeight="1" x14ac:dyDescent="0.2">
      <c r="A102" s="291" t="s">
        <v>7</v>
      </c>
      <c r="B102" s="292"/>
      <c r="C102" s="292"/>
      <c r="D102" s="292"/>
      <c r="E102" s="292"/>
      <c r="F102" s="180" t="s">
        <v>88</v>
      </c>
      <c r="G102" s="180" t="s">
        <v>8</v>
      </c>
      <c r="H102" s="280" t="s">
        <v>25</v>
      </c>
      <c r="I102" s="281"/>
      <c r="J102" s="183" t="s">
        <v>30</v>
      </c>
      <c r="K102" s="101" t="s">
        <v>20</v>
      </c>
      <c r="L102" s="159" t="s">
        <v>11</v>
      </c>
      <c r="M102" s="161" t="s">
        <v>10</v>
      </c>
    </row>
    <row r="103" spans="1:19" ht="15" customHeight="1" x14ac:dyDescent="0.2">
      <c r="A103" s="248"/>
      <c r="B103" s="249"/>
      <c r="C103" s="249"/>
      <c r="D103" s="249"/>
      <c r="E103" s="249"/>
      <c r="F103" s="176"/>
      <c r="G103" s="176" t="s">
        <v>15</v>
      </c>
      <c r="H103" s="278"/>
      <c r="I103" s="279"/>
      <c r="J103" s="97"/>
      <c r="K103" s="168"/>
      <c r="L103" s="139">
        <f>IF(G103=$A$5,$A$6,IF(G103=$C$5,$C$6,IF(G103=$E$5,$E$6,IF(G103=$F$5,$F$6,0))))</f>
        <v>0</v>
      </c>
      <c r="M103" s="137">
        <f>L103*K103</f>
        <v>0</v>
      </c>
    </row>
    <row r="104" spans="1:19" x14ac:dyDescent="0.2">
      <c r="A104" s="248"/>
      <c r="B104" s="249"/>
      <c r="C104" s="249"/>
      <c r="D104" s="249"/>
      <c r="E104" s="249"/>
      <c r="F104" s="176"/>
      <c r="G104" s="176" t="s">
        <v>14</v>
      </c>
      <c r="H104" s="278"/>
      <c r="I104" s="279"/>
      <c r="J104" s="97"/>
      <c r="K104" s="168"/>
      <c r="L104" s="139">
        <f t="shared" ref="L104:L112" si="9">IF(G104=$A$5,$A$6,IF(G104=$C$5,$C$6,IF(G104=$E$5,$E$6,IF(G104=$F$5,$F$6,0))))</f>
        <v>0</v>
      </c>
      <c r="M104" s="137">
        <f t="shared" ref="M104:M113" si="10">L104*K104</f>
        <v>0</v>
      </c>
    </row>
    <row r="105" spans="1:19" x14ac:dyDescent="0.2">
      <c r="A105" s="248"/>
      <c r="B105" s="249"/>
      <c r="C105" s="249"/>
      <c r="D105" s="249"/>
      <c r="E105" s="249"/>
      <c r="F105" s="176"/>
      <c r="G105" s="176" t="s">
        <v>13</v>
      </c>
      <c r="H105" s="278"/>
      <c r="I105" s="279"/>
      <c r="J105" s="97"/>
      <c r="K105" s="168"/>
      <c r="L105" s="139">
        <f t="shared" si="9"/>
        <v>0</v>
      </c>
      <c r="M105" s="137">
        <f t="shared" si="10"/>
        <v>0</v>
      </c>
    </row>
    <row r="106" spans="1:19" x14ac:dyDescent="0.2">
      <c r="A106" s="248"/>
      <c r="B106" s="249"/>
      <c r="C106" s="249"/>
      <c r="D106" s="249"/>
      <c r="E106" s="249"/>
      <c r="F106" s="176"/>
      <c r="G106" s="176"/>
      <c r="H106" s="278"/>
      <c r="I106" s="279"/>
      <c r="J106" s="97"/>
      <c r="K106" s="168"/>
      <c r="L106" s="139">
        <f t="shared" si="9"/>
        <v>0</v>
      </c>
      <c r="M106" s="137">
        <f t="shared" si="10"/>
        <v>0</v>
      </c>
    </row>
    <row r="107" spans="1:19" x14ac:dyDescent="0.2">
      <c r="A107" s="248"/>
      <c r="B107" s="249"/>
      <c r="C107" s="249"/>
      <c r="D107" s="249"/>
      <c r="E107" s="249"/>
      <c r="F107" s="176"/>
      <c r="G107" s="176"/>
      <c r="H107" s="278"/>
      <c r="I107" s="279"/>
      <c r="J107" s="97"/>
      <c r="K107" s="168"/>
      <c r="L107" s="139">
        <f t="shared" si="9"/>
        <v>0</v>
      </c>
      <c r="M107" s="137">
        <f t="shared" si="10"/>
        <v>0</v>
      </c>
    </row>
    <row r="108" spans="1:19" x14ac:dyDescent="0.2">
      <c r="A108" s="248"/>
      <c r="B108" s="249"/>
      <c r="C108" s="249"/>
      <c r="D108" s="249"/>
      <c r="E108" s="249"/>
      <c r="F108" s="176"/>
      <c r="G108" s="176"/>
      <c r="H108" s="278"/>
      <c r="I108" s="279"/>
      <c r="J108" s="97"/>
      <c r="K108" s="168"/>
      <c r="L108" s="139">
        <f t="shared" si="9"/>
        <v>0</v>
      </c>
      <c r="M108" s="137">
        <f t="shared" si="10"/>
        <v>0</v>
      </c>
    </row>
    <row r="109" spans="1:19" x14ac:dyDescent="0.2">
      <c r="A109" s="248"/>
      <c r="B109" s="249"/>
      <c r="C109" s="249"/>
      <c r="D109" s="249"/>
      <c r="E109" s="249"/>
      <c r="F109" s="151"/>
      <c r="G109" s="176"/>
      <c r="H109" s="278"/>
      <c r="I109" s="279"/>
      <c r="J109" s="97"/>
      <c r="K109" s="168"/>
      <c r="L109" s="139">
        <f t="shared" si="9"/>
        <v>0</v>
      </c>
      <c r="M109" s="137">
        <f t="shared" si="10"/>
        <v>0</v>
      </c>
    </row>
    <row r="110" spans="1:19" x14ac:dyDescent="0.2">
      <c r="A110" s="248"/>
      <c r="B110" s="249"/>
      <c r="C110" s="249"/>
      <c r="D110" s="249"/>
      <c r="E110" s="249"/>
      <c r="F110" s="151"/>
      <c r="G110" s="176"/>
      <c r="H110" s="278"/>
      <c r="I110" s="279"/>
      <c r="J110" s="97"/>
      <c r="K110" s="168"/>
      <c r="L110" s="139">
        <f t="shared" si="9"/>
        <v>0</v>
      </c>
      <c r="M110" s="137">
        <f t="shared" si="10"/>
        <v>0</v>
      </c>
    </row>
    <row r="111" spans="1:19" x14ac:dyDescent="0.2">
      <c r="A111" s="248"/>
      <c r="B111" s="249"/>
      <c r="C111" s="249"/>
      <c r="D111" s="249"/>
      <c r="E111" s="249"/>
      <c r="F111" s="151"/>
      <c r="G111" s="176"/>
      <c r="H111" s="278"/>
      <c r="I111" s="279"/>
      <c r="J111" s="97"/>
      <c r="K111" s="168"/>
      <c r="L111" s="139">
        <f t="shared" si="9"/>
        <v>0</v>
      </c>
      <c r="M111" s="137">
        <f t="shared" si="10"/>
        <v>0</v>
      </c>
    </row>
    <row r="112" spans="1:19" x14ac:dyDescent="0.2">
      <c r="A112" s="248"/>
      <c r="B112" s="249"/>
      <c r="C112" s="249"/>
      <c r="D112" s="249"/>
      <c r="E112" s="249"/>
      <c r="F112" s="151"/>
      <c r="G112" s="176"/>
      <c r="H112" s="278"/>
      <c r="I112" s="279"/>
      <c r="J112" s="97"/>
      <c r="K112" s="168"/>
      <c r="L112" s="139">
        <f t="shared" si="9"/>
        <v>0</v>
      </c>
      <c r="M112" s="137">
        <f t="shared" si="10"/>
        <v>0</v>
      </c>
    </row>
    <row r="113" spans="1:13" x14ac:dyDescent="0.2">
      <c r="A113" s="248"/>
      <c r="B113" s="249"/>
      <c r="C113" s="249"/>
      <c r="D113" s="249"/>
      <c r="E113" s="249"/>
      <c r="F113" s="151"/>
      <c r="G113" s="176"/>
      <c r="H113" s="278"/>
      <c r="I113" s="279"/>
      <c r="J113" s="97"/>
      <c r="K113" s="168"/>
      <c r="L113" s="139">
        <f>IF(G113=$A$5,$A$6,IF(G113=$C$5,$C$6,IF(G113=$E$5,$E$6,IF(G113=$F$5,$F$6,0))))</f>
        <v>0</v>
      </c>
      <c r="M113" s="137">
        <f t="shared" si="10"/>
        <v>0</v>
      </c>
    </row>
    <row r="114" spans="1:13" x14ac:dyDescent="0.2">
      <c r="A114" s="248"/>
      <c r="B114" s="249"/>
      <c r="C114" s="249"/>
      <c r="D114" s="249"/>
      <c r="E114" s="249"/>
      <c r="F114" s="151"/>
      <c r="G114" s="176"/>
      <c r="H114" s="278"/>
      <c r="I114" s="279"/>
      <c r="J114" s="97"/>
      <c r="K114" s="168"/>
      <c r="L114" s="139">
        <f t="shared" ref="L114:L117" si="11">IF(G114=$A$5,$A$6,IF(G114=$C$5,$C$6,IF(G114=$E$5,$E$6,IF(G114=$F$5,$F$6,0))))</f>
        <v>0</v>
      </c>
      <c r="M114" s="137">
        <f t="shared" ref="M114:M117" si="12">L114*K114</f>
        <v>0</v>
      </c>
    </row>
    <row r="115" spans="1:13" x14ac:dyDescent="0.2">
      <c r="A115" s="248"/>
      <c r="B115" s="249"/>
      <c r="C115" s="249"/>
      <c r="D115" s="249"/>
      <c r="E115" s="249"/>
      <c r="F115" s="151"/>
      <c r="G115" s="176"/>
      <c r="H115" s="278"/>
      <c r="I115" s="279"/>
      <c r="J115" s="97"/>
      <c r="K115" s="168"/>
      <c r="L115" s="139">
        <f t="shared" si="11"/>
        <v>0</v>
      </c>
      <c r="M115" s="137">
        <f t="shared" si="12"/>
        <v>0</v>
      </c>
    </row>
    <row r="116" spans="1:13" x14ac:dyDescent="0.2">
      <c r="A116" s="248"/>
      <c r="B116" s="249"/>
      <c r="C116" s="249"/>
      <c r="D116" s="249"/>
      <c r="E116" s="249"/>
      <c r="F116" s="176"/>
      <c r="G116" s="176"/>
      <c r="H116" s="278"/>
      <c r="I116" s="279"/>
      <c r="J116" s="97"/>
      <c r="K116" s="168"/>
      <c r="L116" s="139">
        <f t="shared" si="11"/>
        <v>0</v>
      </c>
      <c r="M116" s="137">
        <f t="shared" si="12"/>
        <v>0</v>
      </c>
    </row>
    <row r="117" spans="1:13" ht="13.5" thickBot="1" x14ac:dyDescent="0.25">
      <c r="A117" s="250"/>
      <c r="B117" s="251"/>
      <c r="C117" s="251"/>
      <c r="D117" s="251"/>
      <c r="E117" s="251"/>
      <c r="F117" s="184"/>
      <c r="G117" s="184"/>
      <c r="H117" s="278"/>
      <c r="I117" s="279"/>
      <c r="J117" s="98"/>
      <c r="K117" s="169"/>
      <c r="L117" s="139">
        <f t="shared" si="11"/>
        <v>0</v>
      </c>
      <c r="M117" s="138">
        <f t="shared" si="12"/>
        <v>0</v>
      </c>
    </row>
    <row r="118" spans="1:13" ht="13.5" thickBot="1" x14ac:dyDescent="0.25">
      <c r="A118" s="234" t="s">
        <v>35</v>
      </c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6"/>
      <c r="M118" s="136">
        <f>SUM(M103:M117)</f>
        <v>0</v>
      </c>
    </row>
    <row r="119" spans="1:13" ht="13.5" thickBot="1" x14ac:dyDescent="0.25">
      <c r="A119" s="234" t="s">
        <v>119</v>
      </c>
      <c r="B119" s="235"/>
      <c r="C119" s="235"/>
      <c r="D119" s="235"/>
      <c r="E119" s="235"/>
      <c r="F119" s="235"/>
      <c r="G119" s="235"/>
      <c r="H119" s="235"/>
      <c r="I119" s="235"/>
      <c r="J119" s="235"/>
      <c r="K119" s="235"/>
      <c r="L119" s="236"/>
      <c r="M119" s="136">
        <f>M118*0.2</f>
        <v>0</v>
      </c>
    </row>
    <row r="120" spans="1:13" ht="13.5" thickBot="1" x14ac:dyDescent="0.25">
      <c r="A120" s="234" t="s">
        <v>120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  <c r="L120" s="236"/>
      <c r="M120" s="136">
        <f>SUM(M118:M119)</f>
        <v>0</v>
      </c>
    </row>
    <row r="121" spans="1:13" ht="13.5" thickBot="1" x14ac:dyDescent="0.25">
      <c r="A121" s="85"/>
      <c r="B121" s="85"/>
      <c r="C121" s="88"/>
      <c r="D121" s="85"/>
      <c r="E121" s="85"/>
    </row>
    <row r="122" spans="1:13" ht="16.5" thickBot="1" x14ac:dyDescent="0.3">
      <c r="A122" s="273" t="s">
        <v>121</v>
      </c>
      <c r="B122" s="274"/>
      <c r="C122" s="274"/>
      <c r="D122" s="274"/>
      <c r="E122" s="274"/>
      <c r="F122" s="274"/>
      <c r="G122" s="274"/>
      <c r="H122" s="274"/>
      <c r="I122" s="274"/>
      <c r="J122" s="274"/>
      <c r="K122" s="274"/>
      <c r="L122" s="275"/>
      <c r="M122" s="80"/>
    </row>
    <row r="123" spans="1:13" x14ac:dyDescent="0.2">
      <c r="A123" s="291" t="s">
        <v>7</v>
      </c>
      <c r="B123" s="292"/>
      <c r="C123" s="292"/>
      <c r="D123" s="292"/>
      <c r="E123" s="292"/>
      <c r="F123" s="180" t="s">
        <v>88</v>
      </c>
      <c r="G123" s="180" t="s">
        <v>8</v>
      </c>
      <c r="H123" s="183" t="s">
        <v>27</v>
      </c>
      <c r="I123" s="183" t="s">
        <v>28</v>
      </c>
      <c r="J123" s="101" t="s">
        <v>20</v>
      </c>
      <c r="K123" s="159" t="s">
        <v>11</v>
      </c>
      <c r="L123" s="161" t="s">
        <v>10</v>
      </c>
      <c r="M123" s="80"/>
    </row>
    <row r="124" spans="1:13" x14ac:dyDescent="0.2">
      <c r="A124" s="248"/>
      <c r="B124" s="249"/>
      <c r="C124" s="249"/>
      <c r="D124" s="249"/>
      <c r="E124" s="249"/>
      <c r="F124" s="176"/>
      <c r="G124" s="176" t="s">
        <v>15</v>
      </c>
      <c r="H124" s="177"/>
      <c r="I124" s="97"/>
      <c r="J124" s="157">
        <f>H124*I124</f>
        <v>0</v>
      </c>
      <c r="K124" s="139">
        <f t="shared" ref="K124:K138" si="13">IF(G124=$G$5,$G$6,IF(G124=$H$5,$H$6,IF(G124=$I$5,$I$6,IF(G124=$J$5,$J$6,0))))</f>
        <v>0</v>
      </c>
      <c r="L124" s="137">
        <f>K124*J124</f>
        <v>0</v>
      </c>
      <c r="M124" s="80"/>
    </row>
    <row r="125" spans="1:13" x14ac:dyDescent="0.2">
      <c r="A125" s="248"/>
      <c r="B125" s="249"/>
      <c r="C125" s="249"/>
      <c r="D125" s="249"/>
      <c r="E125" s="249"/>
      <c r="F125" s="176"/>
      <c r="G125" s="176" t="s">
        <v>14</v>
      </c>
      <c r="H125" s="177"/>
      <c r="I125" s="97"/>
      <c r="J125" s="157">
        <f t="shared" ref="J125:J138" si="14">H125*I125</f>
        <v>0</v>
      </c>
      <c r="K125" s="139">
        <f t="shared" si="13"/>
        <v>0</v>
      </c>
      <c r="L125" s="137">
        <f t="shared" ref="L125:L138" si="15">K125*J125</f>
        <v>0</v>
      </c>
      <c r="M125" s="80"/>
    </row>
    <row r="126" spans="1:13" x14ac:dyDescent="0.2">
      <c r="A126" s="248"/>
      <c r="B126" s="249"/>
      <c r="C126" s="249"/>
      <c r="D126" s="249"/>
      <c r="E126" s="249"/>
      <c r="F126" s="176"/>
      <c r="G126" s="176" t="s">
        <v>13</v>
      </c>
      <c r="H126" s="177"/>
      <c r="I126" s="97"/>
      <c r="J126" s="157">
        <f t="shared" si="14"/>
        <v>0</v>
      </c>
      <c r="K126" s="139">
        <f t="shared" si="13"/>
        <v>0</v>
      </c>
      <c r="L126" s="137">
        <f t="shared" si="15"/>
        <v>0</v>
      </c>
      <c r="M126" s="80"/>
    </row>
    <row r="127" spans="1:13" x14ac:dyDescent="0.2">
      <c r="A127" s="248"/>
      <c r="B127" s="249"/>
      <c r="C127" s="249"/>
      <c r="D127" s="249"/>
      <c r="E127" s="249"/>
      <c r="F127" s="176"/>
      <c r="G127" s="176"/>
      <c r="H127" s="177"/>
      <c r="I127" s="97"/>
      <c r="J127" s="157">
        <f t="shared" si="14"/>
        <v>0</v>
      </c>
      <c r="K127" s="139">
        <f t="shared" si="13"/>
        <v>0</v>
      </c>
      <c r="L127" s="137">
        <f t="shared" si="15"/>
        <v>0</v>
      </c>
      <c r="M127" s="80"/>
    </row>
    <row r="128" spans="1:13" x14ac:dyDescent="0.2">
      <c r="A128" s="248"/>
      <c r="B128" s="249"/>
      <c r="C128" s="249"/>
      <c r="D128" s="249"/>
      <c r="E128" s="249"/>
      <c r="F128" s="176"/>
      <c r="G128" s="176"/>
      <c r="H128" s="177"/>
      <c r="I128" s="97"/>
      <c r="J128" s="157">
        <f t="shared" si="14"/>
        <v>0</v>
      </c>
      <c r="K128" s="139">
        <f t="shared" si="13"/>
        <v>0</v>
      </c>
      <c r="L128" s="137">
        <f t="shared" si="15"/>
        <v>0</v>
      </c>
      <c r="M128" s="80"/>
    </row>
    <row r="129" spans="1:26" x14ac:dyDescent="0.2">
      <c r="A129" s="248"/>
      <c r="B129" s="249"/>
      <c r="C129" s="249"/>
      <c r="D129" s="249"/>
      <c r="E129" s="249"/>
      <c r="F129" s="176"/>
      <c r="G129" s="176"/>
      <c r="H129" s="177"/>
      <c r="I129" s="97"/>
      <c r="J129" s="157">
        <f t="shared" si="14"/>
        <v>0</v>
      </c>
      <c r="K129" s="139">
        <f t="shared" si="13"/>
        <v>0</v>
      </c>
      <c r="L129" s="137">
        <f t="shared" si="15"/>
        <v>0</v>
      </c>
      <c r="M129" s="80"/>
    </row>
    <row r="130" spans="1:26" x14ac:dyDescent="0.2">
      <c r="A130" s="248"/>
      <c r="B130" s="249"/>
      <c r="C130" s="249"/>
      <c r="D130" s="249"/>
      <c r="E130" s="249"/>
      <c r="F130" s="151"/>
      <c r="G130" s="176"/>
      <c r="H130" s="177"/>
      <c r="I130" s="97"/>
      <c r="J130" s="157">
        <f t="shared" si="14"/>
        <v>0</v>
      </c>
      <c r="K130" s="139">
        <f t="shared" si="13"/>
        <v>0</v>
      </c>
      <c r="L130" s="137">
        <f t="shared" si="15"/>
        <v>0</v>
      </c>
      <c r="M130" s="80"/>
    </row>
    <row r="131" spans="1:26" x14ac:dyDescent="0.2">
      <c r="A131" s="248"/>
      <c r="B131" s="249"/>
      <c r="C131" s="249"/>
      <c r="D131" s="249"/>
      <c r="E131" s="249"/>
      <c r="F131" s="176"/>
      <c r="G131" s="176"/>
      <c r="H131" s="177"/>
      <c r="I131" s="97"/>
      <c r="J131" s="157">
        <f t="shared" si="14"/>
        <v>0</v>
      </c>
      <c r="K131" s="139">
        <f t="shared" si="13"/>
        <v>0</v>
      </c>
      <c r="L131" s="137">
        <f t="shared" si="15"/>
        <v>0</v>
      </c>
      <c r="M131" s="80"/>
    </row>
    <row r="132" spans="1:26" x14ac:dyDescent="0.2">
      <c r="A132" s="248"/>
      <c r="B132" s="249"/>
      <c r="C132" s="249"/>
      <c r="D132" s="249"/>
      <c r="E132" s="249"/>
      <c r="F132" s="176"/>
      <c r="G132" s="176"/>
      <c r="H132" s="177"/>
      <c r="I132" s="97"/>
      <c r="J132" s="157">
        <f t="shared" si="14"/>
        <v>0</v>
      </c>
      <c r="K132" s="139">
        <f t="shared" si="13"/>
        <v>0</v>
      </c>
      <c r="L132" s="137">
        <f t="shared" si="15"/>
        <v>0</v>
      </c>
      <c r="M132" s="80"/>
    </row>
    <row r="133" spans="1:26" x14ac:dyDescent="0.2">
      <c r="A133" s="248"/>
      <c r="B133" s="249"/>
      <c r="C133" s="249"/>
      <c r="D133" s="249"/>
      <c r="E133" s="249"/>
      <c r="F133" s="176"/>
      <c r="G133" s="176"/>
      <c r="H133" s="177"/>
      <c r="I133" s="97"/>
      <c r="J133" s="157">
        <f t="shared" si="14"/>
        <v>0</v>
      </c>
      <c r="K133" s="139">
        <f t="shared" si="13"/>
        <v>0</v>
      </c>
      <c r="L133" s="137">
        <f t="shared" si="15"/>
        <v>0</v>
      </c>
      <c r="M133" s="80"/>
    </row>
    <row r="134" spans="1:26" x14ac:dyDescent="0.2">
      <c r="A134" s="248"/>
      <c r="B134" s="249"/>
      <c r="C134" s="249"/>
      <c r="D134" s="249"/>
      <c r="E134" s="249"/>
      <c r="F134" s="176"/>
      <c r="G134" s="176"/>
      <c r="H134" s="177"/>
      <c r="I134" s="97"/>
      <c r="J134" s="157">
        <f t="shared" si="14"/>
        <v>0</v>
      </c>
      <c r="K134" s="139">
        <f t="shared" si="13"/>
        <v>0</v>
      </c>
      <c r="L134" s="137">
        <f t="shared" si="15"/>
        <v>0</v>
      </c>
      <c r="M134" s="80"/>
    </row>
    <row r="135" spans="1:26" x14ac:dyDescent="0.2">
      <c r="A135" s="248"/>
      <c r="B135" s="249"/>
      <c r="C135" s="249"/>
      <c r="D135" s="249"/>
      <c r="E135" s="249"/>
      <c r="F135" s="176"/>
      <c r="G135" s="176"/>
      <c r="H135" s="177"/>
      <c r="I135" s="97"/>
      <c r="J135" s="157">
        <f t="shared" si="14"/>
        <v>0</v>
      </c>
      <c r="K135" s="139">
        <f t="shared" si="13"/>
        <v>0</v>
      </c>
      <c r="L135" s="137">
        <f t="shared" si="15"/>
        <v>0</v>
      </c>
      <c r="M135" s="80"/>
    </row>
    <row r="136" spans="1:26" x14ac:dyDescent="0.2">
      <c r="A136" s="248"/>
      <c r="B136" s="249"/>
      <c r="C136" s="249"/>
      <c r="D136" s="249"/>
      <c r="E136" s="249"/>
      <c r="F136" s="176"/>
      <c r="G136" s="176"/>
      <c r="H136" s="177"/>
      <c r="I136" s="97"/>
      <c r="J136" s="157">
        <f t="shared" si="14"/>
        <v>0</v>
      </c>
      <c r="K136" s="139">
        <f t="shared" si="13"/>
        <v>0</v>
      </c>
      <c r="L136" s="137">
        <f t="shared" si="15"/>
        <v>0</v>
      </c>
      <c r="M136" s="80"/>
    </row>
    <row r="137" spans="1:26" x14ac:dyDescent="0.2">
      <c r="A137" s="248"/>
      <c r="B137" s="249"/>
      <c r="C137" s="249"/>
      <c r="D137" s="249"/>
      <c r="E137" s="249"/>
      <c r="F137" s="176"/>
      <c r="G137" s="176"/>
      <c r="H137" s="177"/>
      <c r="I137" s="97"/>
      <c r="J137" s="157">
        <f t="shared" si="14"/>
        <v>0</v>
      </c>
      <c r="K137" s="139">
        <f t="shared" si="13"/>
        <v>0</v>
      </c>
      <c r="L137" s="137">
        <f t="shared" si="15"/>
        <v>0</v>
      </c>
      <c r="M137" s="80"/>
    </row>
    <row r="138" spans="1:26" ht="13.5" thickBot="1" x14ac:dyDescent="0.25">
      <c r="A138" s="250"/>
      <c r="B138" s="251"/>
      <c r="C138" s="251"/>
      <c r="D138" s="251"/>
      <c r="E138" s="251"/>
      <c r="F138" s="184"/>
      <c r="G138" s="176"/>
      <c r="H138" s="178"/>
      <c r="I138" s="98"/>
      <c r="J138" s="157">
        <f t="shared" si="14"/>
        <v>0</v>
      </c>
      <c r="K138" s="139">
        <f t="shared" si="13"/>
        <v>0</v>
      </c>
      <c r="L138" s="138">
        <f t="shared" si="15"/>
        <v>0</v>
      </c>
      <c r="M138" s="80"/>
    </row>
    <row r="139" spans="1:26" ht="15.75" customHeight="1" thickBot="1" x14ac:dyDescent="0.25">
      <c r="A139" s="234" t="s">
        <v>35</v>
      </c>
      <c r="B139" s="235"/>
      <c r="C139" s="235"/>
      <c r="D139" s="235"/>
      <c r="E139" s="235"/>
      <c r="F139" s="235"/>
      <c r="G139" s="235"/>
      <c r="H139" s="235"/>
      <c r="I139" s="235"/>
      <c r="J139" s="235"/>
      <c r="K139" s="236"/>
      <c r="L139" s="136">
        <f>SUM(L124:L138)</f>
        <v>0</v>
      </c>
      <c r="M139" s="80"/>
    </row>
    <row r="140" spans="1:26" ht="13.5" thickBot="1" x14ac:dyDescent="0.25">
      <c r="A140" s="187" t="s">
        <v>119</v>
      </c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36">
        <f>L139*0.2</f>
        <v>0</v>
      </c>
      <c r="M140" s="80"/>
      <c r="N140" s="107"/>
      <c r="Z140" s="80"/>
    </row>
    <row r="141" spans="1:26" ht="13.5" thickBot="1" x14ac:dyDescent="0.25">
      <c r="A141" s="187" t="s">
        <v>120</v>
      </c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36">
        <f>SUM(L139:L140)</f>
        <v>0</v>
      </c>
      <c r="M141" s="80"/>
      <c r="N141" s="107"/>
      <c r="Z141" s="80"/>
    </row>
    <row r="142" spans="1:26" x14ac:dyDescent="0.2">
      <c r="A142" s="89"/>
      <c r="B142" s="89"/>
      <c r="C142" s="90"/>
      <c r="D142" s="89"/>
      <c r="E142" s="89"/>
      <c r="F142" s="89"/>
      <c r="G142" s="89"/>
      <c r="H142" s="201"/>
      <c r="I142" s="201"/>
      <c r="J142" s="201"/>
      <c r="K142" s="202"/>
    </row>
  </sheetData>
  <sheetProtection selectLockedCells="1"/>
  <dataConsolidate/>
  <mergeCells count="189">
    <mergeCell ref="A119:L119"/>
    <mergeCell ref="A120:L120"/>
    <mergeCell ref="A131:E131"/>
    <mergeCell ref="A132:E132"/>
    <mergeCell ref="A133:E133"/>
    <mergeCell ref="A134:E134"/>
    <mergeCell ref="A135:E135"/>
    <mergeCell ref="A136:E136"/>
    <mergeCell ref="A137:E137"/>
    <mergeCell ref="A122:L122"/>
    <mergeCell ref="A138:E138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J89:J90"/>
    <mergeCell ref="A92:E92"/>
    <mergeCell ref="A96:E96"/>
    <mergeCell ref="A97:E97"/>
    <mergeCell ref="A98:L98"/>
    <mergeCell ref="H116:I116"/>
    <mergeCell ref="H117:I117"/>
    <mergeCell ref="K89:K90"/>
    <mergeCell ref="L89:L90"/>
    <mergeCell ref="A99:M99"/>
    <mergeCell ref="F88:F90"/>
    <mergeCell ref="G88:G90"/>
    <mergeCell ref="H88:M88"/>
    <mergeCell ref="H89:H90"/>
    <mergeCell ref="M89:M90"/>
    <mergeCell ref="H115:I115"/>
    <mergeCell ref="A112:E112"/>
    <mergeCell ref="A113:E113"/>
    <mergeCell ref="A114:E114"/>
    <mergeCell ref="K4:M4"/>
    <mergeCell ref="A5:B5"/>
    <mergeCell ref="C5:D5"/>
    <mergeCell ref="A6:B6"/>
    <mergeCell ref="C6:D6"/>
    <mergeCell ref="F10:G12"/>
    <mergeCell ref="H10:I12"/>
    <mergeCell ref="A9:L9"/>
    <mergeCell ref="J10:L10"/>
    <mergeCell ref="K11:K12"/>
    <mergeCell ref="L11:L12"/>
    <mergeCell ref="A10:E12"/>
    <mergeCell ref="A4:F4"/>
    <mergeCell ref="G4:J4"/>
    <mergeCell ref="A13:E13"/>
    <mergeCell ref="A14:E14"/>
    <mergeCell ref="A15:E15"/>
    <mergeCell ref="A102:E102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85:L85"/>
    <mergeCell ref="A101:M101"/>
    <mergeCell ref="A87:M87"/>
    <mergeCell ref="A88:E90"/>
    <mergeCell ref="A91:E91"/>
    <mergeCell ref="A70:E70"/>
    <mergeCell ref="A71:E71"/>
    <mergeCell ref="A19:E19"/>
    <mergeCell ref="A20:E20"/>
    <mergeCell ref="A21:E21"/>
    <mergeCell ref="A22:L22"/>
    <mergeCell ref="A51:E51"/>
    <mergeCell ref="A52:E52"/>
    <mergeCell ref="A53:E53"/>
    <mergeCell ref="A54:E54"/>
    <mergeCell ref="A55:E55"/>
    <mergeCell ref="A56:E56"/>
    <mergeCell ref="H47:J47"/>
    <mergeCell ref="A26:E27"/>
    <mergeCell ref="A28:E28"/>
    <mergeCell ref="A29:E29"/>
    <mergeCell ref="A30:E30"/>
    <mergeCell ref="A31:E31"/>
    <mergeCell ref="A32:E32"/>
    <mergeCell ref="A40:E40"/>
    <mergeCell ref="A41:E41"/>
    <mergeCell ref="A42:E42"/>
    <mergeCell ref="A43:E43"/>
    <mergeCell ref="A75:E75"/>
    <mergeCell ref="A76:E76"/>
    <mergeCell ref="A77:E77"/>
    <mergeCell ref="A80:E80"/>
    <mergeCell ref="A81:E81"/>
    <mergeCell ref="A82:E82"/>
    <mergeCell ref="A83:E83"/>
    <mergeCell ref="A84:E84"/>
    <mergeCell ref="A78:E78"/>
    <mergeCell ref="A79:E79"/>
    <mergeCell ref="A57:E57"/>
    <mergeCell ref="A58:E58"/>
    <mergeCell ref="A59:E59"/>
    <mergeCell ref="H110:I110"/>
    <mergeCell ref="H111:I111"/>
    <mergeCell ref="H112:I112"/>
    <mergeCell ref="H113:I113"/>
    <mergeCell ref="H114:I114"/>
    <mergeCell ref="A44:E44"/>
    <mergeCell ref="A45:E45"/>
    <mergeCell ref="A46:E46"/>
    <mergeCell ref="A47:E47"/>
    <mergeCell ref="H109:I109"/>
    <mergeCell ref="A50:L50"/>
    <mergeCell ref="A72:K72"/>
    <mergeCell ref="H102:I102"/>
    <mergeCell ref="H103:I103"/>
    <mergeCell ref="H104:I104"/>
    <mergeCell ref="H105:I105"/>
    <mergeCell ref="H106:I106"/>
    <mergeCell ref="H107:I107"/>
    <mergeCell ref="H108:I108"/>
    <mergeCell ref="A48:L48"/>
    <mergeCell ref="A74:M74"/>
    <mergeCell ref="A1:L1"/>
    <mergeCell ref="K5:L5"/>
    <mergeCell ref="K6:L6"/>
    <mergeCell ref="A34:E34"/>
    <mergeCell ref="A35:E35"/>
    <mergeCell ref="A36:E36"/>
    <mergeCell ref="A37:E37"/>
    <mergeCell ref="A38:E38"/>
    <mergeCell ref="A39:E39"/>
    <mergeCell ref="F26:F27"/>
    <mergeCell ref="F14:G14"/>
    <mergeCell ref="F15:G15"/>
    <mergeCell ref="F13:G13"/>
    <mergeCell ref="A3:M3"/>
    <mergeCell ref="G26:G27"/>
    <mergeCell ref="K26:K27"/>
    <mergeCell ref="L26:L27"/>
    <mergeCell ref="M26:M27"/>
    <mergeCell ref="A33:E33"/>
    <mergeCell ref="H13:I13"/>
    <mergeCell ref="H14:I14"/>
    <mergeCell ref="H15:I15"/>
    <mergeCell ref="A18:M18"/>
    <mergeCell ref="A25:M25"/>
    <mergeCell ref="A118:L118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5:E115"/>
    <mergeCell ref="A116:E116"/>
    <mergeCell ref="A117:E117"/>
    <mergeCell ref="A139:K139"/>
    <mergeCell ref="A93:E93"/>
    <mergeCell ref="A94:E94"/>
    <mergeCell ref="A95:E95"/>
    <mergeCell ref="H26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</mergeCells>
  <dataValidations count="21">
    <dataValidation allowBlank="1" showInputMessage="1" showErrorMessage="1" errorTitle="Orientação" error="Escolher entre as opções" sqref="C8 D16:D17 N2:S2 P3:U4"/>
    <dataValidation type="decimal" operator="lessThanOrEqual" allowBlank="1" showInputMessage="1" showErrorMessage="1" errorTitle="Orientação" error="H/a máxima: 8,5h" sqref="I20">
      <formula1>W6</formula1>
    </dataValidation>
    <dataValidation type="whole" operator="lessThanOrEqual" allowBlank="1" showInputMessage="1" showErrorMessage="1" errorTitle="Orientação" error="H/a máxima: 10h_x000a_" sqref="I21">
      <formula1>U8</formula1>
    </dataValidation>
    <dataValidation type="decimal" allowBlank="1" showInputMessage="1" showErrorMessage="1" error="Valores Máximos: R$ 384,08 Doutor, R$ 331,82 Mestre, R$ 279,57 Especialista" sqref="A6:B6">
      <formula1>0</formula1>
      <formula2>384.08</formula2>
    </dataValidation>
    <dataValidation type="decimal" allowBlank="1" showInputMessage="1" showErrorMessage="1" error="Valores Máximos: R$ 384,08 Doutor, R$ 331,82 Mestre, R$ 279,57 Especialista" sqref="C6:D6">
      <formula1>0</formula1>
      <formula2>331.82</formula2>
    </dataValidation>
    <dataValidation type="decimal" allowBlank="1" showInputMessage="1" showErrorMessage="1" error="Valor máximo: R$ 209,02" sqref="K6:L6">
      <formula1>0</formula1>
      <formula2>209.02</formula2>
    </dataValidation>
    <dataValidation type="decimal" allowBlank="1" showInputMessage="1" showErrorMessage="1" error="Valor máximo: R$ 384,08" sqref="H6:J6">
      <formula1>0</formula1>
      <formula2>384.08</formula2>
    </dataValidation>
    <dataValidation type="decimal" allowBlank="1" showInputMessage="1" showErrorMessage="1" error="Valor máximo: R$ 130,64" sqref="M6">
      <formula1>0</formula1>
      <formula2>130.64</formula2>
    </dataValidation>
    <dataValidation type="whole" operator="lessThanOrEqual" allowBlank="1" showInputMessage="1" showErrorMessage="1" errorTitle="Orientação" error="Valor acima do máximo permitido, conforme Decreto n. 6.114/2007." sqref="L20">
      <formula1>V6</formula1>
    </dataValidation>
    <dataValidation type="whole" operator="lessThanOrEqual" allowBlank="1" showInputMessage="1" showErrorMessage="1" errorTitle="Orientação" error="Valor acima do máximo permitido, conforme Decreto n. 6.114/2007." sqref="L21">
      <formula1>T8</formula1>
    </dataValidation>
    <dataValidation type="list" allowBlank="1" showInputMessage="1" showErrorMessage="1" errorTitle="Orientação" error="Escolha uma das opções." sqref="D23:D24">
      <formula1>$T$2:$T$4</formula1>
    </dataValidation>
    <dataValidation type="list" allowBlank="1" showInputMessage="1" showErrorMessage="1" errorTitle="Orientação" error="Escolha entre as opções." sqref="C23:C24 C142 C121 D73 D86 D49">
      <formula1>$S$2:$S$4</formula1>
    </dataValidation>
    <dataValidation type="decimal" allowBlank="1" showInputMessage="1" showErrorMessage="1" error="Valores Máximos: R$ 384,08 Doutor, R$ 331,82 Mestre, R$ 279,57 Especialista" sqref="F6">
      <formula1>0</formula1>
      <formula2>227.31</formula2>
    </dataValidation>
    <dataValidation type="list" allowBlank="1" showInputMessage="1" showErrorMessage="1" errorTitle="Orientação" error="Escolha entre as opções." sqref="G28:G47 G52:G71 G20:G21">
      <formula1>$S$1:$S$4</formula1>
    </dataValidation>
    <dataValidation type="whole" allowBlank="1" showInputMessage="1" showErrorMessage="1" error="Valor máximo: R$ 765_x000a_" sqref="L76:L84">
      <formula1>0</formula1>
      <formula2>765</formula2>
    </dataValidation>
    <dataValidation type="whole" allowBlank="1" showInputMessage="1" showErrorMessage="1" error="1 tutor p/ cada 25 alunos_x000a_" sqref="H76:H84">
      <formula1>0</formula1>
      <formula2>25</formula2>
    </dataValidation>
    <dataValidation type="list" allowBlank="1" showInputMessage="1" showErrorMessage="1" errorTitle="Orientação" error="Escolha entre as opções." sqref="G103:G117 G124:G138">
      <formula1>Titulação</formula1>
    </dataValidation>
    <dataValidation type="list" allowBlank="1" showInputMessage="1" showErrorMessage="1" sqref="H20:H21">
      <formula1>$P$10:$P$11</formula1>
    </dataValidation>
    <dataValidation type="decimal" allowBlank="1" showInputMessage="1" showErrorMessage="1" error="Valores Máximos: R$ 384,08 Doutor, R$ 331,82 Mestre, R$ 279,57 Especialista" sqref="E6">
      <formula1>0</formula1>
      <formula2>279.57</formula2>
    </dataValidation>
    <dataValidation type="decimal" allowBlank="1" showInputMessage="1" showErrorMessage="1" error="Valor máximo: R$ 394,08" sqref="G6">
      <formula1>0</formula1>
      <formula2>384.08</formula2>
    </dataValidation>
    <dataValidation type="list" allowBlank="1" showInputMessage="1" showErrorMessage="1" sqref="H91:H97">
      <formula1>$S$26:$S$39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15" orientation="landscape" r:id="rId1"/>
  <rowBreaks count="2" manualBreakCount="2">
    <brk id="49" max="12" man="1"/>
    <brk id="99" max="12" man="1"/>
  </rowBreaks>
  <ignoredErrors>
    <ignoredError sqref="L28 L20 K52:K71 L38:L4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theme="7" tint="0.59999389629810485"/>
  </sheetPr>
  <dimension ref="A1:Z78"/>
  <sheetViews>
    <sheetView showGridLines="0" topLeftCell="A7" zoomScaleNormal="100" workbookViewId="0">
      <selection activeCell="G12" sqref="G12"/>
    </sheetView>
  </sheetViews>
  <sheetFormatPr defaultRowHeight="15" x14ac:dyDescent="0.25"/>
  <cols>
    <col min="1" max="1" width="7.5703125" style="30" customWidth="1"/>
    <col min="2" max="2" width="19.7109375" style="30" customWidth="1"/>
    <col min="3" max="3" width="16.28515625" style="30" customWidth="1"/>
    <col min="4" max="4" width="12" style="30" customWidth="1"/>
    <col min="5" max="5" width="16" style="30" customWidth="1"/>
    <col min="6" max="6" width="12.7109375" style="30" customWidth="1"/>
    <col min="7" max="7" width="9.7109375" style="30" customWidth="1"/>
    <col min="8" max="8" width="6.85546875" style="30" customWidth="1"/>
    <col min="9" max="9" width="7.5703125" style="30" bestFit="1" customWidth="1"/>
    <col min="10" max="10" width="8.28515625" style="30" customWidth="1"/>
    <col min="11" max="11" width="9.140625" style="30"/>
    <col min="12" max="12" width="11.140625" style="30" customWidth="1"/>
    <col min="13" max="13" width="11.140625" style="16" customWidth="1"/>
    <col min="14" max="14" width="9.140625" style="16"/>
    <col min="15" max="15" width="11.28515625" style="16" bestFit="1" customWidth="1"/>
    <col min="16" max="16" width="12.140625" style="16" customWidth="1"/>
    <col min="17" max="17" width="10.7109375" style="16" bestFit="1" customWidth="1"/>
    <col min="18" max="25" width="9.140625" style="16"/>
    <col min="26" max="26" width="9.140625" style="31"/>
    <col min="27" max="16384" width="9.140625" style="30"/>
  </cols>
  <sheetData>
    <row r="1" spans="1:18" x14ac:dyDescent="0.25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71"/>
      <c r="O1" s="16" t="s">
        <v>15</v>
      </c>
    </row>
    <row r="2" spans="1:18" x14ac:dyDescent="0.25">
      <c r="A2" s="368" t="s">
        <v>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71"/>
      <c r="O2" s="16" t="s">
        <v>13</v>
      </c>
      <c r="P2" s="16" t="s">
        <v>16</v>
      </c>
      <c r="R2" s="16">
        <v>2015</v>
      </c>
    </row>
    <row r="3" spans="1:18" x14ac:dyDescent="0.25">
      <c r="A3" s="368" t="s">
        <v>2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71"/>
      <c r="O3" s="16" t="s">
        <v>43</v>
      </c>
      <c r="P3" s="16" t="s">
        <v>17</v>
      </c>
      <c r="R3" s="16">
        <v>2016</v>
      </c>
    </row>
    <row r="4" spans="1:18" x14ac:dyDescent="0.25">
      <c r="A4" s="368" t="s">
        <v>3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71"/>
      <c r="O4" s="16" t="s">
        <v>14</v>
      </c>
      <c r="P4" s="16" t="s">
        <v>18</v>
      </c>
      <c r="R4" s="16">
        <v>2017</v>
      </c>
    </row>
    <row r="5" spans="1:18" x14ac:dyDescent="0.25">
      <c r="A5" s="1"/>
      <c r="B5" s="1"/>
      <c r="C5" s="1"/>
      <c r="D5" s="1"/>
      <c r="E5" s="1"/>
      <c r="F5" s="1"/>
      <c r="G5" s="1"/>
      <c r="H5" s="1"/>
      <c r="O5" s="16">
        <v>0</v>
      </c>
      <c r="P5" s="16">
        <v>0</v>
      </c>
      <c r="R5" s="16">
        <v>2018</v>
      </c>
    </row>
    <row r="6" spans="1:18" ht="18" x14ac:dyDescent="0.25">
      <c r="A6" s="367" t="s">
        <v>6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72"/>
      <c r="O6" s="17">
        <v>266</v>
      </c>
      <c r="P6" s="17">
        <v>159</v>
      </c>
      <c r="Q6" s="16">
        <v>8.5</v>
      </c>
      <c r="R6" s="16">
        <v>2019</v>
      </c>
    </row>
    <row r="7" spans="1:18" x14ac:dyDescent="0.25">
      <c r="A7" s="1"/>
      <c r="B7" s="1"/>
      <c r="C7" s="1"/>
      <c r="D7" s="1"/>
      <c r="E7" s="1"/>
      <c r="F7" s="1"/>
      <c r="G7" s="1"/>
      <c r="H7" s="1"/>
      <c r="O7" s="17">
        <v>213</v>
      </c>
      <c r="P7" s="17">
        <v>0</v>
      </c>
      <c r="Q7" s="16">
        <v>6.5</v>
      </c>
      <c r="R7" s="16">
        <v>2020</v>
      </c>
    </row>
    <row r="8" spans="1:18" ht="18.75" thickBot="1" x14ac:dyDescent="0.3">
      <c r="A8" s="361" t="s">
        <v>37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73"/>
      <c r="O8" s="17">
        <v>159</v>
      </c>
      <c r="P8" s="17">
        <v>106.5</v>
      </c>
      <c r="Q8" s="16">
        <v>10</v>
      </c>
    </row>
    <row r="9" spans="1:18" ht="26.25" customHeight="1" thickTop="1" x14ac:dyDescent="0.25">
      <c r="A9" s="2" t="s">
        <v>5</v>
      </c>
      <c r="B9" s="2"/>
      <c r="C9" s="360" t="e">
        <f>#REF!</f>
        <v>#REF!</v>
      </c>
      <c r="D9" s="360"/>
      <c r="E9" s="360"/>
      <c r="F9" s="360"/>
      <c r="G9" s="360"/>
      <c r="H9" s="360"/>
      <c r="I9" s="360"/>
      <c r="J9" s="360"/>
      <c r="K9" s="360"/>
      <c r="L9" s="360"/>
      <c r="M9" s="74"/>
      <c r="O9" s="17">
        <v>293</v>
      </c>
    </row>
    <row r="10" spans="1:18" ht="15.75" x14ac:dyDescent="0.25">
      <c r="A10" s="2"/>
      <c r="B10" s="2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74"/>
      <c r="O10" s="17"/>
    </row>
    <row r="11" spans="1:18" ht="21" customHeight="1" x14ac:dyDescent="0.25">
      <c r="A11" s="366"/>
      <c r="B11" s="366" t="s">
        <v>46</v>
      </c>
      <c r="C11" s="59" t="s">
        <v>15</v>
      </c>
      <c r="D11" s="50"/>
      <c r="F11" s="49" t="s">
        <v>16</v>
      </c>
      <c r="G11" s="61"/>
      <c r="H11" s="48"/>
      <c r="I11" s="53"/>
      <c r="K11" s="46"/>
      <c r="L11" s="46"/>
      <c r="M11" s="74"/>
      <c r="O11" s="17"/>
    </row>
    <row r="12" spans="1:18" ht="21" customHeight="1" x14ac:dyDescent="0.25">
      <c r="A12" s="366"/>
      <c r="B12" s="366"/>
      <c r="C12" s="59" t="s">
        <v>13</v>
      </c>
      <c r="D12" s="51"/>
      <c r="F12" s="49" t="s">
        <v>18</v>
      </c>
      <c r="G12" s="62"/>
      <c r="H12" s="64"/>
      <c r="M12" s="74"/>
      <c r="O12" s="17"/>
      <c r="P12" s="17"/>
      <c r="Q12" s="17"/>
      <c r="R12" s="17"/>
    </row>
    <row r="13" spans="1:18" ht="21" customHeight="1" x14ac:dyDescent="0.25">
      <c r="A13" s="366"/>
      <c r="B13" s="366"/>
      <c r="C13" s="59" t="s">
        <v>43</v>
      </c>
      <c r="D13" s="51"/>
      <c r="F13" s="68"/>
      <c r="M13" s="74"/>
      <c r="O13" s="17"/>
      <c r="P13" s="17"/>
      <c r="Q13" s="17"/>
      <c r="R13" s="17"/>
    </row>
    <row r="14" spans="1:18" ht="21" customHeight="1" x14ac:dyDescent="0.25">
      <c r="A14" s="366"/>
      <c r="B14" s="366"/>
      <c r="C14" s="59" t="s">
        <v>14</v>
      </c>
      <c r="D14" s="52"/>
      <c r="F14" s="59" t="s">
        <v>45</v>
      </c>
      <c r="G14" s="59" t="s">
        <v>15</v>
      </c>
      <c r="I14" s="60"/>
      <c r="P14" s="17"/>
      <c r="Q14" s="17"/>
      <c r="R14" s="17"/>
    </row>
    <row r="15" spans="1:18" ht="21" customHeight="1" x14ac:dyDescent="0.25">
      <c r="A15" s="55"/>
      <c r="B15" s="55"/>
      <c r="D15" s="55"/>
      <c r="E15" s="53"/>
      <c r="G15" s="59" t="s">
        <v>13</v>
      </c>
      <c r="H15" s="53"/>
      <c r="I15" s="52"/>
      <c r="L15" s="40"/>
      <c r="P15" s="17"/>
      <c r="Q15" s="17"/>
      <c r="R15" s="17"/>
    </row>
    <row r="16" spans="1:18" ht="21" customHeight="1" x14ac:dyDescent="0.25">
      <c r="A16" s="55"/>
      <c r="B16" s="55"/>
      <c r="D16" s="55"/>
      <c r="E16" s="53"/>
      <c r="F16" s="63"/>
      <c r="G16" s="59" t="s">
        <v>43</v>
      </c>
      <c r="H16" s="53"/>
      <c r="I16" s="52"/>
      <c r="L16" s="40"/>
    </row>
    <row r="17" spans="1:18" ht="21" customHeight="1" x14ac:dyDescent="0.25">
      <c r="A17" s="55"/>
      <c r="B17" s="55"/>
      <c r="D17" s="55"/>
      <c r="E17" s="53"/>
      <c r="F17" s="66"/>
      <c r="G17" s="59" t="s">
        <v>14</v>
      </c>
      <c r="H17" s="53"/>
      <c r="I17" s="52"/>
      <c r="L17" s="40"/>
    </row>
    <row r="18" spans="1:18" ht="15.75" thickBot="1" x14ac:dyDescent="0.3">
      <c r="A18" s="1"/>
      <c r="B18" s="1"/>
      <c r="C18" s="1"/>
      <c r="D18" s="47"/>
      <c r="E18" s="1"/>
      <c r="F18" s="1"/>
      <c r="G18" s="1"/>
      <c r="H18" s="1"/>
      <c r="K18" s="65"/>
    </row>
    <row r="19" spans="1:18" ht="15.75" thickBot="1" x14ac:dyDescent="0.3">
      <c r="A19" s="350" t="s">
        <v>23</v>
      </c>
      <c r="B19" s="351"/>
      <c r="C19" s="351"/>
      <c r="D19" s="351"/>
      <c r="E19" s="351"/>
      <c r="F19" s="351"/>
      <c r="G19" s="351"/>
      <c r="H19" s="351"/>
      <c r="I19" s="351"/>
      <c r="J19" s="351"/>
      <c r="K19" s="351"/>
      <c r="L19" s="352"/>
      <c r="M19" s="75"/>
      <c r="R19" s="16" t="s">
        <v>21</v>
      </c>
    </row>
    <row r="20" spans="1:18" x14ac:dyDescent="0.25">
      <c r="A20" s="353" t="s">
        <v>12</v>
      </c>
      <c r="B20" s="362" t="s">
        <v>7</v>
      </c>
      <c r="C20" s="363"/>
      <c r="D20" s="355" t="s">
        <v>8</v>
      </c>
      <c r="E20" s="355" t="s">
        <v>9</v>
      </c>
      <c r="F20" s="344" t="s">
        <v>19</v>
      </c>
      <c r="G20" s="357" t="s">
        <v>44</v>
      </c>
      <c r="H20" s="357"/>
      <c r="I20" s="357"/>
      <c r="J20" s="344" t="s">
        <v>20</v>
      </c>
      <c r="K20" s="355" t="s">
        <v>11</v>
      </c>
      <c r="L20" s="358" t="s">
        <v>10</v>
      </c>
      <c r="M20" s="76"/>
    </row>
    <row r="21" spans="1:18" x14ac:dyDescent="0.25">
      <c r="A21" s="354"/>
      <c r="B21" s="364"/>
      <c r="C21" s="365"/>
      <c r="D21" s="356"/>
      <c r="E21" s="356"/>
      <c r="F21" s="345"/>
      <c r="G21" s="39">
        <v>2016</v>
      </c>
      <c r="H21" s="39">
        <v>2017</v>
      </c>
      <c r="I21" s="39">
        <v>2018</v>
      </c>
      <c r="J21" s="345"/>
      <c r="K21" s="356"/>
      <c r="L21" s="359"/>
      <c r="M21" s="76"/>
      <c r="R21" s="16" t="s">
        <v>22</v>
      </c>
    </row>
    <row r="22" spans="1:18" ht="16.5" customHeight="1" x14ac:dyDescent="0.25">
      <c r="A22" s="20">
        <v>1</v>
      </c>
      <c r="B22" s="369"/>
      <c r="C22" s="370"/>
      <c r="D22" s="4" t="s">
        <v>15</v>
      </c>
      <c r="E22" s="69" t="s">
        <v>16</v>
      </c>
      <c r="F22" s="18">
        <v>8.5</v>
      </c>
      <c r="G22" s="6">
        <v>2</v>
      </c>
      <c r="H22" s="6">
        <v>12</v>
      </c>
      <c r="I22" s="32">
        <v>2</v>
      </c>
      <c r="J22" s="9">
        <f>SUM(G22:I22)*F22</f>
        <v>136</v>
      </c>
      <c r="K22" s="18">
        <f>IF(E22=$F$11,$G$11,$G$12)</f>
        <v>0</v>
      </c>
      <c r="L22" s="22">
        <f>K22*J22</f>
        <v>0</v>
      </c>
      <c r="M22" s="77"/>
    </row>
    <row r="23" spans="1:18" ht="16.5" customHeight="1" x14ac:dyDescent="0.25">
      <c r="A23" s="20">
        <v>2</v>
      </c>
      <c r="B23" s="369"/>
      <c r="C23" s="370"/>
      <c r="D23" s="4" t="s">
        <v>15</v>
      </c>
      <c r="E23" s="69" t="s">
        <v>17</v>
      </c>
      <c r="F23" s="54">
        <v>0</v>
      </c>
      <c r="G23" s="6"/>
      <c r="H23" s="6"/>
      <c r="I23" s="32"/>
      <c r="J23" s="9">
        <f t="shared" ref="J23:J24" si="0">SUM(G23:I23)*F23</f>
        <v>0</v>
      </c>
      <c r="K23" s="18">
        <f>IF(E23=$F$11,$G$11,$G$12)</f>
        <v>0</v>
      </c>
      <c r="L23" s="22">
        <f t="shared" ref="L23" si="1">K23*J23</f>
        <v>0</v>
      </c>
      <c r="M23" s="77"/>
    </row>
    <row r="24" spans="1:18" ht="16.5" customHeight="1" thickBot="1" x14ac:dyDescent="0.3">
      <c r="A24" s="21">
        <v>3</v>
      </c>
      <c r="B24" s="371"/>
      <c r="C24" s="372"/>
      <c r="D24" s="5"/>
      <c r="E24" s="70" t="s">
        <v>18</v>
      </c>
      <c r="F24" s="19"/>
      <c r="G24" s="7"/>
      <c r="H24" s="7"/>
      <c r="I24" s="33"/>
      <c r="J24" s="10">
        <f t="shared" si="0"/>
        <v>0</v>
      </c>
      <c r="K24" s="19">
        <f>IF(E24=$F$11,$G$11,$G$12)</f>
        <v>0</v>
      </c>
      <c r="L24" s="23">
        <f t="shared" ref="L24" si="2">K24*J24</f>
        <v>0</v>
      </c>
      <c r="M24" s="77"/>
    </row>
    <row r="25" spans="1:18" ht="15.75" thickBot="1" x14ac:dyDescent="0.3">
      <c r="A25" s="24"/>
      <c r="B25" s="45"/>
      <c r="C25" s="25"/>
      <c r="D25" s="24"/>
      <c r="E25" s="24"/>
      <c r="F25" s="24"/>
      <c r="G25" s="24"/>
      <c r="H25" s="24"/>
      <c r="I25" s="26"/>
      <c r="J25" s="27"/>
      <c r="K25" s="26"/>
      <c r="L25" s="28"/>
      <c r="M25" s="78"/>
    </row>
    <row r="26" spans="1:18" ht="15.75" thickBot="1" x14ac:dyDescent="0.3">
      <c r="A26" s="350" t="s">
        <v>24</v>
      </c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2"/>
      <c r="M26" s="75"/>
    </row>
    <row r="27" spans="1:18" x14ac:dyDescent="0.25">
      <c r="A27" s="353" t="s">
        <v>12</v>
      </c>
      <c r="B27" s="362" t="s">
        <v>7</v>
      </c>
      <c r="C27" s="363"/>
      <c r="D27" s="355" t="s">
        <v>8</v>
      </c>
      <c r="E27" s="362" t="s">
        <v>25</v>
      </c>
      <c r="F27" s="363"/>
      <c r="G27" s="357" t="s">
        <v>29</v>
      </c>
      <c r="H27" s="357"/>
      <c r="I27" s="357"/>
      <c r="J27" s="344" t="s">
        <v>20</v>
      </c>
      <c r="K27" s="355" t="s">
        <v>11</v>
      </c>
      <c r="L27" s="358" t="s">
        <v>10</v>
      </c>
      <c r="M27" s="76"/>
    </row>
    <row r="28" spans="1:18" x14ac:dyDescent="0.25">
      <c r="A28" s="354"/>
      <c r="B28" s="364"/>
      <c r="C28" s="365"/>
      <c r="D28" s="356"/>
      <c r="E28" s="364"/>
      <c r="F28" s="365"/>
      <c r="G28" s="39">
        <v>2016</v>
      </c>
      <c r="H28" s="39">
        <v>2017</v>
      </c>
      <c r="I28" s="39">
        <v>2018</v>
      </c>
      <c r="J28" s="345"/>
      <c r="K28" s="356"/>
      <c r="L28" s="359"/>
      <c r="M28" s="76"/>
    </row>
    <row r="29" spans="1:18" ht="16.5" customHeight="1" x14ac:dyDescent="0.25">
      <c r="A29" s="20">
        <v>1</v>
      </c>
      <c r="B29" s="373"/>
      <c r="C29" s="374"/>
      <c r="D29" s="4"/>
      <c r="E29" s="339"/>
      <c r="F29" s="340"/>
      <c r="G29" s="35"/>
      <c r="H29" s="35"/>
      <c r="I29" s="35"/>
      <c r="J29" s="12">
        <f>SUM(G29:I29)</f>
        <v>0</v>
      </c>
      <c r="K29" s="67" t="str">
        <f>IF(D29=$C$11,$D$11,IF(D29=$C$12,$D$12,IF(D29=$C$13,$D$13,IF(D29=$C$14,$D$14,"0"))))</f>
        <v>0</v>
      </c>
      <c r="L29" s="8">
        <f>K29*J29</f>
        <v>0</v>
      </c>
      <c r="M29" s="79"/>
    </row>
    <row r="30" spans="1:18" ht="16.5" customHeight="1" x14ac:dyDescent="0.25">
      <c r="A30" s="20">
        <v>2</v>
      </c>
      <c r="B30" s="373"/>
      <c r="C30" s="374"/>
      <c r="D30" s="4"/>
      <c r="E30" s="339"/>
      <c r="F30" s="340"/>
      <c r="G30" s="35"/>
      <c r="H30" s="35"/>
      <c r="I30" s="35"/>
      <c r="J30" s="12">
        <f t="shared" ref="J30:J48" si="3">SUM(G30:I30)</f>
        <v>0</v>
      </c>
      <c r="K30" s="67" t="str">
        <f t="shared" ref="K30:K48" si="4">IF(D30=$C$11,$D$11,IF(D30=$C$12,$D$12,IF(D30=$C$13,$D$13,IF(D30=$C$14,$D$14,"0"))))</f>
        <v>0</v>
      </c>
      <c r="L30" s="8">
        <f t="shared" ref="L30:L48" si="5">K30*J30</f>
        <v>0</v>
      </c>
      <c r="M30" s="79"/>
    </row>
    <row r="31" spans="1:18" ht="16.5" customHeight="1" x14ac:dyDescent="0.25">
      <c r="A31" s="20">
        <v>3</v>
      </c>
      <c r="B31" s="373"/>
      <c r="C31" s="374"/>
      <c r="D31" s="4"/>
      <c r="E31" s="339"/>
      <c r="F31" s="340"/>
      <c r="G31" s="35"/>
      <c r="H31" s="35"/>
      <c r="I31" s="35"/>
      <c r="J31" s="12">
        <f t="shared" si="3"/>
        <v>0</v>
      </c>
      <c r="K31" s="67" t="str">
        <f t="shared" si="4"/>
        <v>0</v>
      </c>
      <c r="L31" s="8">
        <f t="shared" si="5"/>
        <v>0</v>
      </c>
      <c r="M31" s="79"/>
    </row>
    <row r="32" spans="1:18" ht="16.5" customHeight="1" x14ac:dyDescent="0.25">
      <c r="A32" s="20">
        <v>4</v>
      </c>
      <c r="B32" s="373"/>
      <c r="C32" s="374"/>
      <c r="D32" s="4"/>
      <c r="E32" s="339"/>
      <c r="F32" s="340"/>
      <c r="G32" s="35"/>
      <c r="H32" s="35"/>
      <c r="I32" s="35"/>
      <c r="J32" s="12">
        <f t="shared" si="3"/>
        <v>0</v>
      </c>
      <c r="K32" s="67" t="str">
        <f t="shared" si="4"/>
        <v>0</v>
      </c>
      <c r="L32" s="8">
        <f t="shared" si="5"/>
        <v>0</v>
      </c>
      <c r="M32" s="79"/>
    </row>
    <row r="33" spans="1:13" ht="16.5" customHeight="1" x14ac:dyDescent="0.25">
      <c r="A33" s="20">
        <v>5</v>
      </c>
      <c r="B33" s="373"/>
      <c r="C33" s="374"/>
      <c r="D33" s="4"/>
      <c r="E33" s="339"/>
      <c r="F33" s="340"/>
      <c r="G33" s="35"/>
      <c r="H33" s="35"/>
      <c r="I33" s="35"/>
      <c r="J33" s="12">
        <f t="shared" si="3"/>
        <v>0</v>
      </c>
      <c r="K33" s="67" t="str">
        <f t="shared" si="4"/>
        <v>0</v>
      </c>
      <c r="L33" s="8">
        <f t="shared" si="5"/>
        <v>0</v>
      </c>
      <c r="M33" s="79"/>
    </row>
    <row r="34" spans="1:13" ht="16.5" customHeight="1" x14ac:dyDescent="0.25">
      <c r="A34" s="20">
        <v>6</v>
      </c>
      <c r="B34" s="373"/>
      <c r="C34" s="374"/>
      <c r="D34" s="4"/>
      <c r="E34" s="339"/>
      <c r="F34" s="340"/>
      <c r="G34" s="35"/>
      <c r="H34" s="35"/>
      <c r="I34" s="35"/>
      <c r="J34" s="12">
        <f t="shared" si="3"/>
        <v>0</v>
      </c>
      <c r="K34" s="67" t="str">
        <f t="shared" si="4"/>
        <v>0</v>
      </c>
      <c r="L34" s="8">
        <f t="shared" si="5"/>
        <v>0</v>
      </c>
      <c r="M34" s="79"/>
    </row>
    <row r="35" spans="1:13" ht="16.5" customHeight="1" x14ac:dyDescent="0.25">
      <c r="A35" s="20">
        <v>7</v>
      </c>
      <c r="B35" s="373"/>
      <c r="C35" s="374"/>
      <c r="D35" s="4"/>
      <c r="E35" s="339"/>
      <c r="F35" s="340"/>
      <c r="G35" s="35"/>
      <c r="H35" s="35"/>
      <c r="I35" s="35"/>
      <c r="J35" s="12">
        <f t="shared" si="3"/>
        <v>0</v>
      </c>
      <c r="K35" s="67" t="str">
        <f t="shared" si="4"/>
        <v>0</v>
      </c>
      <c r="L35" s="8">
        <f t="shared" si="5"/>
        <v>0</v>
      </c>
      <c r="M35" s="79"/>
    </row>
    <row r="36" spans="1:13" ht="16.5" customHeight="1" x14ac:dyDescent="0.25">
      <c r="A36" s="20">
        <v>8</v>
      </c>
      <c r="B36" s="373"/>
      <c r="C36" s="374"/>
      <c r="D36" s="4"/>
      <c r="E36" s="339"/>
      <c r="F36" s="340"/>
      <c r="G36" s="35"/>
      <c r="H36" s="35"/>
      <c r="I36" s="35"/>
      <c r="J36" s="12">
        <f t="shared" ref="J36:J41" si="6">SUM(G36:I36)</f>
        <v>0</v>
      </c>
      <c r="K36" s="67" t="str">
        <f t="shared" si="4"/>
        <v>0</v>
      </c>
      <c r="L36" s="8">
        <f t="shared" ref="L36:L41" si="7">K36*J36</f>
        <v>0</v>
      </c>
      <c r="M36" s="79"/>
    </row>
    <row r="37" spans="1:13" ht="16.5" customHeight="1" x14ac:dyDescent="0.25">
      <c r="A37" s="20">
        <v>9</v>
      </c>
      <c r="B37" s="373"/>
      <c r="C37" s="374"/>
      <c r="D37" s="4"/>
      <c r="E37" s="339"/>
      <c r="F37" s="340"/>
      <c r="G37" s="35"/>
      <c r="H37" s="35"/>
      <c r="I37" s="35"/>
      <c r="J37" s="12">
        <f t="shared" si="6"/>
        <v>0</v>
      </c>
      <c r="K37" s="67" t="str">
        <f t="shared" si="4"/>
        <v>0</v>
      </c>
      <c r="L37" s="8">
        <f t="shared" si="7"/>
        <v>0</v>
      </c>
      <c r="M37" s="79"/>
    </row>
    <row r="38" spans="1:13" ht="16.5" customHeight="1" x14ac:dyDescent="0.25">
      <c r="A38" s="20">
        <v>10</v>
      </c>
      <c r="B38" s="373"/>
      <c r="C38" s="374"/>
      <c r="D38" s="4"/>
      <c r="E38" s="339"/>
      <c r="F38" s="340"/>
      <c r="G38" s="35"/>
      <c r="H38" s="35"/>
      <c r="I38" s="35"/>
      <c r="J38" s="12">
        <f t="shared" si="6"/>
        <v>0</v>
      </c>
      <c r="K38" s="67" t="str">
        <f t="shared" si="4"/>
        <v>0</v>
      </c>
      <c r="L38" s="8">
        <f t="shared" si="7"/>
        <v>0</v>
      </c>
      <c r="M38" s="79"/>
    </row>
    <row r="39" spans="1:13" ht="16.5" customHeight="1" x14ac:dyDescent="0.25">
      <c r="A39" s="20">
        <v>11</v>
      </c>
      <c r="B39" s="373"/>
      <c r="C39" s="374"/>
      <c r="D39" s="4"/>
      <c r="E39" s="339"/>
      <c r="F39" s="340"/>
      <c r="G39" s="35"/>
      <c r="H39" s="35"/>
      <c r="I39" s="35"/>
      <c r="J39" s="12">
        <f t="shared" si="6"/>
        <v>0</v>
      </c>
      <c r="K39" s="67" t="str">
        <f t="shared" si="4"/>
        <v>0</v>
      </c>
      <c r="L39" s="8">
        <f t="shared" si="7"/>
        <v>0</v>
      </c>
      <c r="M39" s="79"/>
    </row>
    <row r="40" spans="1:13" ht="16.5" customHeight="1" x14ac:dyDescent="0.25">
      <c r="A40" s="20">
        <v>12</v>
      </c>
      <c r="B40" s="373"/>
      <c r="C40" s="374"/>
      <c r="D40" s="4"/>
      <c r="E40" s="339"/>
      <c r="F40" s="340"/>
      <c r="G40" s="35"/>
      <c r="H40" s="35"/>
      <c r="I40" s="35"/>
      <c r="J40" s="12">
        <f t="shared" si="6"/>
        <v>0</v>
      </c>
      <c r="K40" s="67" t="str">
        <f t="shared" si="4"/>
        <v>0</v>
      </c>
      <c r="L40" s="8">
        <f t="shared" si="7"/>
        <v>0</v>
      </c>
      <c r="M40" s="79"/>
    </row>
    <row r="41" spans="1:13" ht="16.5" customHeight="1" x14ac:dyDescent="0.25">
      <c r="A41" s="20">
        <v>13</v>
      </c>
      <c r="B41" s="373"/>
      <c r="C41" s="374"/>
      <c r="D41" s="4"/>
      <c r="E41" s="339"/>
      <c r="F41" s="340"/>
      <c r="G41" s="35"/>
      <c r="H41" s="35"/>
      <c r="I41" s="35"/>
      <c r="J41" s="12">
        <f t="shared" si="6"/>
        <v>0</v>
      </c>
      <c r="K41" s="67" t="str">
        <f t="shared" si="4"/>
        <v>0</v>
      </c>
      <c r="L41" s="8">
        <f t="shared" si="7"/>
        <v>0</v>
      </c>
      <c r="M41" s="79"/>
    </row>
    <row r="42" spans="1:13" ht="16.5" customHeight="1" x14ac:dyDescent="0.25">
      <c r="A42" s="20">
        <v>14</v>
      </c>
      <c r="B42" s="373"/>
      <c r="C42" s="374"/>
      <c r="D42" s="4"/>
      <c r="E42" s="339"/>
      <c r="F42" s="340"/>
      <c r="G42" s="35"/>
      <c r="H42" s="35"/>
      <c r="I42" s="35"/>
      <c r="J42" s="12">
        <f t="shared" si="3"/>
        <v>0</v>
      </c>
      <c r="K42" s="67" t="str">
        <f t="shared" si="4"/>
        <v>0</v>
      </c>
      <c r="L42" s="8">
        <f t="shared" si="5"/>
        <v>0</v>
      </c>
      <c r="M42" s="79"/>
    </row>
    <row r="43" spans="1:13" ht="16.5" customHeight="1" x14ac:dyDescent="0.25">
      <c r="A43" s="20">
        <v>15</v>
      </c>
      <c r="B43" s="373"/>
      <c r="C43" s="374"/>
      <c r="D43" s="4"/>
      <c r="E43" s="339"/>
      <c r="F43" s="340"/>
      <c r="G43" s="35"/>
      <c r="H43" s="35"/>
      <c r="I43" s="35"/>
      <c r="J43" s="12">
        <f t="shared" ref="J43:J46" si="8">SUM(G43:I43)</f>
        <v>0</v>
      </c>
      <c r="K43" s="67" t="str">
        <f t="shared" si="4"/>
        <v>0</v>
      </c>
      <c r="L43" s="8">
        <f t="shared" ref="L43:L46" si="9">K43*J43</f>
        <v>0</v>
      </c>
      <c r="M43" s="79"/>
    </row>
    <row r="44" spans="1:13" ht="16.5" customHeight="1" x14ac:dyDescent="0.25">
      <c r="A44" s="20">
        <v>16</v>
      </c>
      <c r="B44" s="373"/>
      <c r="C44" s="374"/>
      <c r="D44" s="4"/>
      <c r="E44" s="339"/>
      <c r="F44" s="340"/>
      <c r="G44" s="35"/>
      <c r="H44" s="35"/>
      <c r="I44" s="35"/>
      <c r="J44" s="12">
        <f t="shared" si="8"/>
        <v>0</v>
      </c>
      <c r="K44" s="67" t="str">
        <f t="shared" si="4"/>
        <v>0</v>
      </c>
      <c r="L44" s="8">
        <f t="shared" si="9"/>
        <v>0</v>
      </c>
      <c r="M44" s="79"/>
    </row>
    <row r="45" spans="1:13" ht="16.5" customHeight="1" x14ac:dyDescent="0.25">
      <c r="A45" s="20">
        <v>17</v>
      </c>
      <c r="B45" s="373"/>
      <c r="C45" s="374"/>
      <c r="D45" s="4"/>
      <c r="E45" s="339"/>
      <c r="F45" s="340"/>
      <c r="G45" s="35"/>
      <c r="H45" s="35"/>
      <c r="I45" s="35"/>
      <c r="J45" s="12">
        <f t="shared" si="8"/>
        <v>0</v>
      </c>
      <c r="K45" s="67" t="str">
        <f t="shared" si="4"/>
        <v>0</v>
      </c>
      <c r="L45" s="8">
        <f t="shared" si="9"/>
        <v>0</v>
      </c>
      <c r="M45" s="79"/>
    </row>
    <row r="46" spans="1:13" ht="16.5" customHeight="1" x14ac:dyDescent="0.25">
      <c r="A46" s="20">
        <v>18</v>
      </c>
      <c r="B46" s="373"/>
      <c r="C46" s="374"/>
      <c r="D46" s="4"/>
      <c r="E46" s="339"/>
      <c r="F46" s="340"/>
      <c r="G46" s="35"/>
      <c r="H46" s="35"/>
      <c r="I46" s="35"/>
      <c r="J46" s="12">
        <f t="shared" si="8"/>
        <v>0</v>
      </c>
      <c r="K46" s="67" t="str">
        <f t="shared" si="4"/>
        <v>0</v>
      </c>
      <c r="L46" s="8">
        <f t="shared" si="9"/>
        <v>0</v>
      </c>
      <c r="M46" s="79"/>
    </row>
    <row r="47" spans="1:13" ht="16.5" customHeight="1" x14ac:dyDescent="0.25">
      <c r="A47" s="20">
        <v>19</v>
      </c>
      <c r="B47" s="373"/>
      <c r="C47" s="374"/>
      <c r="D47" s="4"/>
      <c r="E47" s="339"/>
      <c r="F47" s="340"/>
      <c r="G47" s="35"/>
      <c r="H47" s="35"/>
      <c r="I47" s="35"/>
      <c r="J47" s="12">
        <f t="shared" si="3"/>
        <v>0</v>
      </c>
      <c r="K47" s="67" t="str">
        <f t="shared" si="4"/>
        <v>0</v>
      </c>
      <c r="L47" s="8">
        <f t="shared" si="5"/>
        <v>0</v>
      </c>
      <c r="M47" s="79"/>
    </row>
    <row r="48" spans="1:13" ht="16.5" customHeight="1" thickBot="1" x14ac:dyDescent="0.3">
      <c r="A48" s="21">
        <v>20</v>
      </c>
      <c r="B48" s="373"/>
      <c r="C48" s="374"/>
      <c r="D48" s="4"/>
      <c r="E48" s="348"/>
      <c r="F48" s="349"/>
      <c r="G48" s="37"/>
      <c r="H48" s="37"/>
      <c r="I48" s="37"/>
      <c r="J48" s="13">
        <f t="shared" si="3"/>
        <v>0</v>
      </c>
      <c r="K48" s="67" t="str">
        <f t="shared" si="4"/>
        <v>0</v>
      </c>
      <c r="L48" s="11">
        <f t="shared" si="5"/>
        <v>0</v>
      </c>
      <c r="M48" s="79"/>
    </row>
    <row r="49" spans="1:13" ht="16.5" customHeight="1" thickBot="1" x14ac:dyDescent="0.3">
      <c r="A49" s="341" t="s">
        <v>35</v>
      </c>
      <c r="B49" s="342"/>
      <c r="C49" s="342"/>
      <c r="D49" s="342"/>
      <c r="E49" s="342"/>
      <c r="F49" s="342"/>
      <c r="G49" s="342"/>
      <c r="H49" s="342"/>
      <c r="I49" s="342"/>
      <c r="J49" s="342"/>
      <c r="K49" s="343"/>
      <c r="L49" s="15">
        <f>SUM(L29:L48)</f>
        <v>0</v>
      </c>
      <c r="M49" s="79"/>
    </row>
    <row r="50" spans="1:13" ht="15.75" thickBot="1" x14ac:dyDescent="0.3">
      <c r="A50" s="24"/>
      <c r="B50" s="45"/>
      <c r="C50" s="24"/>
      <c r="D50" s="29"/>
      <c r="E50" s="24"/>
      <c r="F50" s="24"/>
      <c r="G50" s="24"/>
      <c r="H50" s="24"/>
      <c r="I50" s="26"/>
      <c r="J50" s="26"/>
      <c r="K50" s="26"/>
    </row>
    <row r="51" spans="1:13" ht="15.75" thickBot="1" x14ac:dyDescent="0.3">
      <c r="A51" s="350" t="s">
        <v>26</v>
      </c>
      <c r="B51" s="351"/>
      <c r="C51" s="351"/>
      <c r="D51" s="351"/>
      <c r="E51" s="351"/>
      <c r="F51" s="351"/>
      <c r="G51" s="351"/>
      <c r="H51" s="351"/>
      <c r="I51" s="351"/>
      <c r="J51" s="351"/>
      <c r="K51" s="351"/>
      <c r="L51" s="352"/>
    </row>
    <row r="52" spans="1:13" x14ac:dyDescent="0.25">
      <c r="A52" s="353" t="s">
        <v>12</v>
      </c>
      <c r="B52" s="43"/>
      <c r="C52" s="355" t="s">
        <v>7</v>
      </c>
      <c r="D52" s="355" t="s">
        <v>8</v>
      </c>
      <c r="E52" s="344" t="s">
        <v>27</v>
      </c>
      <c r="F52" s="346" t="s">
        <v>28</v>
      </c>
      <c r="G52" s="357" t="s">
        <v>29</v>
      </c>
      <c r="H52" s="357"/>
      <c r="I52" s="357"/>
      <c r="J52" s="344" t="s">
        <v>20</v>
      </c>
      <c r="K52" s="355" t="s">
        <v>11</v>
      </c>
      <c r="L52" s="358" t="s">
        <v>10</v>
      </c>
    </row>
    <row r="53" spans="1:13" x14ac:dyDescent="0.25">
      <c r="A53" s="354"/>
      <c r="B53" s="44"/>
      <c r="C53" s="356"/>
      <c r="D53" s="356"/>
      <c r="E53" s="345"/>
      <c r="F53" s="347"/>
      <c r="G53" s="39">
        <v>2016</v>
      </c>
      <c r="H53" s="39">
        <v>2017</v>
      </c>
      <c r="I53" s="39">
        <v>2018</v>
      </c>
      <c r="J53" s="345"/>
      <c r="K53" s="356"/>
      <c r="L53" s="359"/>
    </row>
    <row r="54" spans="1:13" ht="16.5" customHeight="1" x14ac:dyDescent="0.25">
      <c r="A54" s="20">
        <v>1</v>
      </c>
      <c r="B54" s="56"/>
      <c r="C54" s="4"/>
      <c r="D54" s="4"/>
      <c r="E54" s="41"/>
      <c r="F54" s="34"/>
      <c r="G54" s="35"/>
      <c r="H54" s="35"/>
      <c r="I54" s="35"/>
      <c r="J54" s="12">
        <f>SUM(G54:I54)</f>
        <v>0</v>
      </c>
      <c r="K54" s="38" t="str">
        <f t="shared" ref="K54:K73" si="10">IF(D54=$G$14,$I$14,IF(D54=$G$15,$I$15,IF(D54=$G$16,$I$16,IF(D54=$G$17,$I$17,"0"))))</f>
        <v>0</v>
      </c>
      <c r="L54" s="8">
        <f>K54*J54</f>
        <v>0</v>
      </c>
    </row>
    <row r="55" spans="1:13" ht="16.5" customHeight="1" x14ac:dyDescent="0.25">
      <c r="A55" s="20">
        <v>2</v>
      </c>
      <c r="B55" s="56"/>
      <c r="C55" s="4"/>
      <c r="D55" s="4"/>
      <c r="E55" s="41"/>
      <c r="F55" s="34"/>
      <c r="G55" s="35"/>
      <c r="H55" s="35"/>
      <c r="I55" s="35"/>
      <c r="J55" s="12">
        <f t="shared" ref="J55:J73" si="11">SUM(G55:I55)</f>
        <v>0</v>
      </c>
      <c r="K55" s="38" t="str">
        <f t="shared" si="10"/>
        <v>0</v>
      </c>
      <c r="L55" s="8">
        <f t="shared" ref="L55:L73" si="12">K55*J55</f>
        <v>0</v>
      </c>
    </row>
    <row r="56" spans="1:13" ht="16.5" customHeight="1" x14ac:dyDescent="0.25">
      <c r="A56" s="20">
        <v>3</v>
      </c>
      <c r="B56" s="56"/>
      <c r="C56" s="4"/>
      <c r="D56" s="4"/>
      <c r="E56" s="41"/>
      <c r="F56" s="34"/>
      <c r="G56" s="35"/>
      <c r="H56" s="35"/>
      <c r="I56" s="35"/>
      <c r="J56" s="12">
        <f t="shared" si="11"/>
        <v>0</v>
      </c>
      <c r="K56" s="38" t="str">
        <f t="shared" si="10"/>
        <v>0</v>
      </c>
      <c r="L56" s="8">
        <f t="shared" si="12"/>
        <v>0</v>
      </c>
    </row>
    <row r="57" spans="1:13" ht="16.5" customHeight="1" x14ac:dyDescent="0.25">
      <c r="A57" s="20">
        <v>4</v>
      </c>
      <c r="B57" s="56"/>
      <c r="C57" s="4"/>
      <c r="D57" s="4"/>
      <c r="E57" s="41"/>
      <c r="F57" s="34"/>
      <c r="G57" s="35"/>
      <c r="H57" s="35"/>
      <c r="I57" s="35"/>
      <c r="J57" s="12">
        <f t="shared" si="11"/>
        <v>0</v>
      </c>
      <c r="K57" s="38" t="str">
        <f t="shared" si="10"/>
        <v>0</v>
      </c>
      <c r="L57" s="8">
        <f t="shared" si="12"/>
        <v>0</v>
      </c>
    </row>
    <row r="58" spans="1:13" ht="16.5" customHeight="1" x14ac:dyDescent="0.25">
      <c r="A58" s="20">
        <v>5</v>
      </c>
      <c r="B58" s="56"/>
      <c r="C58" s="4"/>
      <c r="D58" s="4"/>
      <c r="E58" s="41"/>
      <c r="F58" s="34"/>
      <c r="G58" s="35"/>
      <c r="H58" s="35"/>
      <c r="I58" s="35"/>
      <c r="J58" s="12">
        <f t="shared" si="11"/>
        <v>0</v>
      </c>
      <c r="K58" s="38" t="str">
        <f t="shared" si="10"/>
        <v>0</v>
      </c>
      <c r="L58" s="8">
        <f t="shared" si="12"/>
        <v>0</v>
      </c>
    </row>
    <row r="59" spans="1:13" ht="16.5" customHeight="1" x14ac:dyDescent="0.25">
      <c r="A59" s="20">
        <v>6</v>
      </c>
      <c r="B59" s="56"/>
      <c r="C59" s="4"/>
      <c r="D59" s="4"/>
      <c r="E59" s="41"/>
      <c r="F59" s="34"/>
      <c r="G59" s="35"/>
      <c r="H59" s="35"/>
      <c r="I59" s="35"/>
      <c r="J59" s="12">
        <f t="shared" si="11"/>
        <v>0</v>
      </c>
      <c r="K59" s="38" t="str">
        <f t="shared" si="10"/>
        <v>0</v>
      </c>
      <c r="L59" s="8">
        <f t="shared" si="12"/>
        <v>0</v>
      </c>
    </row>
    <row r="60" spans="1:13" ht="16.5" customHeight="1" x14ac:dyDescent="0.25">
      <c r="A60" s="20">
        <v>7</v>
      </c>
      <c r="B60" s="56"/>
      <c r="C60" s="3"/>
      <c r="D60" s="4"/>
      <c r="E60" s="41"/>
      <c r="F60" s="34"/>
      <c r="G60" s="35"/>
      <c r="H60" s="35"/>
      <c r="I60" s="35"/>
      <c r="J60" s="12">
        <f t="shared" si="11"/>
        <v>0</v>
      </c>
      <c r="K60" s="38" t="str">
        <f t="shared" si="10"/>
        <v>0</v>
      </c>
      <c r="L60" s="8">
        <f t="shared" si="12"/>
        <v>0</v>
      </c>
    </row>
    <row r="61" spans="1:13" ht="16.5" customHeight="1" x14ac:dyDescent="0.25">
      <c r="A61" s="20">
        <v>8</v>
      </c>
      <c r="B61" s="56"/>
      <c r="C61" s="4"/>
      <c r="D61" s="4"/>
      <c r="E61" s="41"/>
      <c r="F61" s="34"/>
      <c r="G61" s="35"/>
      <c r="H61" s="35"/>
      <c r="I61" s="35"/>
      <c r="J61" s="12">
        <f t="shared" si="11"/>
        <v>0</v>
      </c>
      <c r="K61" s="38" t="str">
        <f t="shared" si="10"/>
        <v>0</v>
      </c>
      <c r="L61" s="8">
        <f t="shared" si="12"/>
        <v>0</v>
      </c>
    </row>
    <row r="62" spans="1:13" ht="16.5" customHeight="1" x14ac:dyDescent="0.25">
      <c r="A62" s="20">
        <v>9</v>
      </c>
      <c r="B62" s="58"/>
      <c r="C62" s="14"/>
      <c r="D62" s="4"/>
      <c r="E62" s="41"/>
      <c r="F62" s="34"/>
      <c r="G62" s="35"/>
      <c r="H62" s="35"/>
      <c r="I62" s="35"/>
      <c r="J62" s="12">
        <f t="shared" ref="J62:J72" si="13">SUM(G62:I62)</f>
        <v>0</v>
      </c>
      <c r="K62" s="38" t="str">
        <f t="shared" si="10"/>
        <v>0</v>
      </c>
      <c r="L62" s="8">
        <f t="shared" ref="L62:L72" si="14">K62*J62</f>
        <v>0</v>
      </c>
    </row>
    <row r="63" spans="1:13" ht="16.5" customHeight="1" x14ac:dyDescent="0.25">
      <c r="A63" s="20">
        <v>10</v>
      </c>
      <c r="B63" s="58"/>
      <c r="C63" s="14"/>
      <c r="D63" s="4"/>
      <c r="E63" s="41"/>
      <c r="F63" s="34"/>
      <c r="G63" s="35"/>
      <c r="H63" s="35"/>
      <c r="I63" s="35"/>
      <c r="J63" s="12">
        <f t="shared" si="13"/>
        <v>0</v>
      </c>
      <c r="K63" s="38" t="str">
        <f t="shared" si="10"/>
        <v>0</v>
      </c>
      <c r="L63" s="8">
        <f t="shared" si="14"/>
        <v>0</v>
      </c>
    </row>
    <row r="64" spans="1:13" ht="16.5" customHeight="1" x14ac:dyDescent="0.25">
      <c r="A64" s="20">
        <v>11</v>
      </c>
      <c r="B64" s="58"/>
      <c r="C64" s="14"/>
      <c r="D64" s="4"/>
      <c r="E64" s="41"/>
      <c r="F64" s="34"/>
      <c r="G64" s="35"/>
      <c r="H64" s="35"/>
      <c r="I64" s="35"/>
      <c r="J64" s="12">
        <f t="shared" si="13"/>
        <v>0</v>
      </c>
      <c r="K64" s="38" t="str">
        <f t="shared" si="10"/>
        <v>0</v>
      </c>
      <c r="L64" s="8">
        <f t="shared" si="14"/>
        <v>0</v>
      </c>
    </row>
    <row r="65" spans="1:12" ht="16.5" customHeight="1" x14ac:dyDescent="0.25">
      <c r="A65" s="20">
        <v>12</v>
      </c>
      <c r="B65" s="58"/>
      <c r="C65" s="14"/>
      <c r="D65" s="4"/>
      <c r="E65" s="41"/>
      <c r="F65" s="34"/>
      <c r="G65" s="35"/>
      <c r="H65" s="35"/>
      <c r="I65" s="35"/>
      <c r="J65" s="12">
        <f t="shared" si="13"/>
        <v>0</v>
      </c>
      <c r="K65" s="38" t="str">
        <f t="shared" si="10"/>
        <v>0</v>
      </c>
      <c r="L65" s="8">
        <f t="shared" si="14"/>
        <v>0</v>
      </c>
    </row>
    <row r="66" spans="1:12" ht="16.5" customHeight="1" x14ac:dyDescent="0.25">
      <c r="A66" s="20">
        <v>13</v>
      </c>
      <c r="B66" s="58"/>
      <c r="C66" s="14"/>
      <c r="D66" s="4"/>
      <c r="E66" s="41"/>
      <c r="F66" s="34"/>
      <c r="G66" s="35"/>
      <c r="H66" s="35"/>
      <c r="I66" s="35"/>
      <c r="J66" s="12">
        <f t="shared" ref="J66:J70" si="15">SUM(G66:I66)</f>
        <v>0</v>
      </c>
      <c r="K66" s="38" t="str">
        <f t="shared" si="10"/>
        <v>0</v>
      </c>
      <c r="L66" s="8">
        <f t="shared" ref="L66:L70" si="16">K66*J66</f>
        <v>0</v>
      </c>
    </row>
    <row r="67" spans="1:12" ht="16.5" customHeight="1" x14ac:dyDescent="0.25">
      <c r="A67" s="20">
        <v>14</v>
      </c>
      <c r="B67" s="58"/>
      <c r="C67" s="14"/>
      <c r="D67" s="4"/>
      <c r="E67" s="41"/>
      <c r="F67" s="34"/>
      <c r="G67" s="35"/>
      <c r="H67" s="35"/>
      <c r="I67" s="35"/>
      <c r="J67" s="12">
        <f t="shared" si="15"/>
        <v>0</v>
      </c>
      <c r="K67" s="38" t="str">
        <f t="shared" si="10"/>
        <v>0</v>
      </c>
      <c r="L67" s="8">
        <f t="shared" si="16"/>
        <v>0</v>
      </c>
    </row>
    <row r="68" spans="1:12" ht="16.5" customHeight="1" x14ac:dyDescent="0.25">
      <c r="A68" s="20">
        <v>15</v>
      </c>
      <c r="B68" s="58"/>
      <c r="C68" s="14"/>
      <c r="D68" s="4"/>
      <c r="E68" s="41"/>
      <c r="F68" s="34"/>
      <c r="G68" s="35"/>
      <c r="H68" s="35"/>
      <c r="I68" s="35"/>
      <c r="J68" s="12">
        <f t="shared" si="15"/>
        <v>0</v>
      </c>
      <c r="K68" s="38" t="str">
        <f t="shared" si="10"/>
        <v>0</v>
      </c>
      <c r="L68" s="8">
        <f t="shared" si="16"/>
        <v>0</v>
      </c>
    </row>
    <row r="69" spans="1:12" ht="16.5" customHeight="1" x14ac:dyDescent="0.25">
      <c r="A69" s="20">
        <v>16</v>
      </c>
      <c r="B69" s="58"/>
      <c r="C69" s="14"/>
      <c r="D69" s="4"/>
      <c r="E69" s="41"/>
      <c r="F69" s="34"/>
      <c r="G69" s="35"/>
      <c r="H69" s="35"/>
      <c r="I69" s="35"/>
      <c r="J69" s="12">
        <f t="shared" si="15"/>
        <v>0</v>
      </c>
      <c r="K69" s="38" t="str">
        <f t="shared" si="10"/>
        <v>0</v>
      </c>
      <c r="L69" s="8">
        <f t="shared" si="16"/>
        <v>0</v>
      </c>
    </row>
    <row r="70" spans="1:12" ht="16.5" customHeight="1" x14ac:dyDescent="0.25">
      <c r="A70" s="20">
        <v>17</v>
      </c>
      <c r="B70" s="58"/>
      <c r="C70" s="14"/>
      <c r="D70" s="4"/>
      <c r="E70" s="41"/>
      <c r="F70" s="34"/>
      <c r="G70" s="35"/>
      <c r="H70" s="35"/>
      <c r="I70" s="35"/>
      <c r="J70" s="12">
        <f t="shared" si="15"/>
        <v>0</v>
      </c>
      <c r="K70" s="38" t="str">
        <f t="shared" si="10"/>
        <v>0</v>
      </c>
      <c r="L70" s="8">
        <f t="shared" si="16"/>
        <v>0</v>
      </c>
    </row>
    <row r="71" spans="1:12" ht="16.5" customHeight="1" x14ac:dyDescent="0.25">
      <c r="A71" s="20">
        <v>18</v>
      </c>
      <c r="B71" s="58"/>
      <c r="C71" s="14"/>
      <c r="D71" s="4"/>
      <c r="E71" s="41"/>
      <c r="F71" s="34"/>
      <c r="G71" s="35"/>
      <c r="H71" s="35"/>
      <c r="I71" s="35"/>
      <c r="J71" s="12">
        <f t="shared" si="13"/>
        <v>0</v>
      </c>
      <c r="K71" s="38" t="str">
        <f t="shared" si="10"/>
        <v>0</v>
      </c>
      <c r="L71" s="8">
        <f t="shared" si="14"/>
        <v>0</v>
      </c>
    </row>
    <row r="72" spans="1:12" ht="16.5" customHeight="1" x14ac:dyDescent="0.25">
      <c r="A72" s="20">
        <v>19</v>
      </c>
      <c r="B72" s="58"/>
      <c r="C72" s="14"/>
      <c r="D72" s="4"/>
      <c r="E72" s="41"/>
      <c r="F72" s="34"/>
      <c r="G72" s="35"/>
      <c r="H72" s="35"/>
      <c r="I72" s="35"/>
      <c r="J72" s="12">
        <f t="shared" si="13"/>
        <v>0</v>
      </c>
      <c r="K72" s="38" t="str">
        <f t="shared" si="10"/>
        <v>0</v>
      </c>
      <c r="L72" s="8">
        <f t="shared" si="14"/>
        <v>0</v>
      </c>
    </row>
    <row r="73" spans="1:12" ht="16.5" customHeight="1" thickBot="1" x14ac:dyDescent="0.3">
      <c r="A73" s="21">
        <v>20</v>
      </c>
      <c r="B73" s="57"/>
      <c r="C73" s="5"/>
      <c r="D73" s="4"/>
      <c r="E73" s="42"/>
      <c r="F73" s="36"/>
      <c r="G73" s="37"/>
      <c r="H73" s="37"/>
      <c r="I73" s="37"/>
      <c r="J73" s="13">
        <f t="shared" si="11"/>
        <v>0</v>
      </c>
      <c r="K73" s="38" t="str">
        <f t="shared" si="10"/>
        <v>0</v>
      </c>
      <c r="L73" s="11">
        <f t="shared" si="12"/>
        <v>0</v>
      </c>
    </row>
    <row r="74" spans="1:12" ht="15.75" thickBot="1" x14ac:dyDescent="0.3">
      <c r="A74" s="341" t="s">
        <v>35</v>
      </c>
      <c r="B74" s="342"/>
      <c r="C74" s="342"/>
      <c r="D74" s="342"/>
      <c r="E74" s="342"/>
      <c r="F74" s="342"/>
      <c r="G74" s="342"/>
      <c r="H74" s="342"/>
      <c r="I74" s="342"/>
      <c r="J74" s="342"/>
      <c r="K74" s="343"/>
      <c r="L74" s="15">
        <f>SUM(L54:L73)</f>
        <v>0</v>
      </c>
    </row>
    <row r="75" spans="1:12" x14ac:dyDescent="0.25">
      <c r="A75" s="24"/>
      <c r="B75" s="45"/>
      <c r="C75" s="24"/>
      <c r="D75" s="29"/>
      <c r="E75" s="24"/>
      <c r="F75" s="24"/>
      <c r="G75" s="24"/>
      <c r="H75" s="24"/>
      <c r="I75" s="26"/>
      <c r="J75" s="26"/>
      <c r="K75" s="26"/>
    </row>
    <row r="76" spans="1:12" x14ac:dyDescent="0.25">
      <c r="A76" s="24"/>
      <c r="B76" s="45"/>
      <c r="C76" s="24"/>
      <c r="D76" s="29"/>
      <c r="E76" s="24"/>
      <c r="F76" s="24"/>
      <c r="G76" s="24"/>
      <c r="H76" s="24"/>
      <c r="I76" s="26"/>
      <c r="J76" s="26"/>
      <c r="K76" s="26"/>
    </row>
    <row r="77" spans="1:12" x14ac:dyDescent="0.25">
      <c r="A77" s="24"/>
      <c r="B77" s="45"/>
      <c r="C77" s="24"/>
      <c r="D77" s="29"/>
      <c r="E77" s="24"/>
      <c r="F77" s="24"/>
      <c r="G77" s="24"/>
      <c r="H77" s="24"/>
      <c r="I77" s="26"/>
      <c r="J77" s="26"/>
      <c r="K77" s="26"/>
    </row>
    <row r="78" spans="1:12" x14ac:dyDescent="0.25">
      <c r="A78" s="24"/>
      <c r="B78" s="45"/>
      <c r="C78" s="24"/>
      <c r="D78" s="29"/>
      <c r="E78" s="24"/>
      <c r="F78" s="24"/>
      <c r="G78" s="24"/>
      <c r="H78" s="24"/>
      <c r="I78" s="26"/>
      <c r="J78" s="26"/>
      <c r="K78" s="26"/>
    </row>
  </sheetData>
  <sheetProtection selectLockedCells="1"/>
  <sortState ref="O1:O4">
    <sortCondition ref="O1"/>
  </sortState>
  <mergeCells count="83"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2:C22"/>
    <mergeCell ref="B23:C23"/>
    <mergeCell ref="B24:C24"/>
    <mergeCell ref="B27:C28"/>
    <mergeCell ref="B11:B14"/>
    <mergeCell ref="L20:L21"/>
    <mergeCell ref="G20:I20"/>
    <mergeCell ref="A19:L19"/>
    <mergeCell ref="A20:A21"/>
    <mergeCell ref="D20:D21"/>
    <mergeCell ref="E20:E21"/>
    <mergeCell ref="F20:F21"/>
    <mergeCell ref="B20:C21"/>
    <mergeCell ref="E42:F42"/>
    <mergeCell ref="E43:F43"/>
    <mergeCell ref="E44:F44"/>
    <mergeCell ref="E30:F30"/>
    <mergeCell ref="E31:F31"/>
    <mergeCell ref="E32:F32"/>
    <mergeCell ref="E33:F33"/>
    <mergeCell ref="E34:F34"/>
    <mergeCell ref="E35:F35"/>
    <mergeCell ref="E36:F36"/>
    <mergeCell ref="E39:F39"/>
    <mergeCell ref="E40:F40"/>
    <mergeCell ref="E41:F41"/>
    <mergeCell ref="A6:L6"/>
    <mergeCell ref="A1:L1"/>
    <mergeCell ref="A2:L2"/>
    <mergeCell ref="A3:L3"/>
    <mergeCell ref="A4:L4"/>
    <mergeCell ref="K27:K28"/>
    <mergeCell ref="C9:L9"/>
    <mergeCell ref="A8:L8"/>
    <mergeCell ref="E37:F37"/>
    <mergeCell ref="E38:F38"/>
    <mergeCell ref="A27:A28"/>
    <mergeCell ref="D27:D28"/>
    <mergeCell ref="G27:I27"/>
    <mergeCell ref="J27:J28"/>
    <mergeCell ref="L27:L28"/>
    <mergeCell ref="E27:F28"/>
    <mergeCell ref="E29:F29"/>
    <mergeCell ref="J20:J21"/>
    <mergeCell ref="K20:K21"/>
    <mergeCell ref="A26:L26"/>
    <mergeCell ref="A11:A14"/>
    <mergeCell ref="E45:F45"/>
    <mergeCell ref="E46:F46"/>
    <mergeCell ref="A49:K49"/>
    <mergeCell ref="A74:K74"/>
    <mergeCell ref="E52:E53"/>
    <mergeCell ref="F52:F53"/>
    <mergeCell ref="E48:F48"/>
    <mergeCell ref="A51:L51"/>
    <mergeCell ref="A52:A53"/>
    <mergeCell ref="C52:C53"/>
    <mergeCell ref="D52:D53"/>
    <mergeCell ref="G52:I52"/>
    <mergeCell ref="J52:J53"/>
    <mergeCell ref="K52:K53"/>
    <mergeCell ref="L52:L53"/>
    <mergeCell ref="E47:F47"/>
  </mergeCells>
  <dataValidations count="17">
    <dataValidation type="whole" operator="lessThanOrEqual" allowBlank="1" showInputMessage="1" showErrorMessage="1" errorTitle="Orientação" error="H/a acima do máximo permitido, conforme Resolução CONSUNi 013/2009.." sqref="F24">
      <formula1>Q8</formula1>
    </dataValidation>
    <dataValidation type="decimal" operator="lessThanOrEqual" allowBlank="1" showInputMessage="1" showErrorMessage="1" errorTitle="Orientação" error="H/a acima do máximo permitido, conforme Resolução CONSUNi 013/2009." sqref="F22">
      <formula1>Q6</formula1>
    </dataValidation>
    <dataValidation allowBlank="1" showInputMessage="1" showErrorMessage="1" errorTitle="Orientação" error="Escolher entre as opções" sqref="O2:O4 D18 C12:C14 E15:E17 G15:H17 F14 F11:F12"/>
    <dataValidation type="list" allowBlank="1" showInputMessage="1" showErrorMessage="1" errorTitle="Orientação" error="Escolha entre as opções." sqref="D50 D25 D75:D78">
      <formula1>$O$2:$O$4</formula1>
    </dataValidation>
    <dataValidation type="list" allowBlank="1" showInputMessage="1" showErrorMessage="1" sqref="G21:I21 G28:I28 G53:I53">
      <formula1>$R$2:$R$7</formula1>
    </dataValidation>
    <dataValidation type="whole" operator="lessThanOrEqual" allowBlank="1" showInputMessage="1" showErrorMessage="1" errorTitle="Orientação" error="Valor acima do máximo permitido, conforme Decreto n. 6.114/2007." sqref="K22:K24">
      <formula1>P6</formula1>
    </dataValidation>
    <dataValidation type="decimal" operator="lessThanOrEqual" allowBlank="1" showInputMessage="1" showErrorMessage="1" errorTitle="Orientação" error="H/a acima do máximo permitido, conforme Resolução CONSUNi 013/2009.." sqref="F23">
      <formula1>Q7</formula1>
    </dataValidation>
    <dataValidation type="list" allowBlank="1" showInputMessage="1" showErrorMessage="1" errorTitle="Orientação" error="Escolha entre as opções." sqref="D29:D48 D22:D24 D54:D73">
      <formula1>$O$1:$O$4</formula1>
    </dataValidation>
    <dataValidation type="decimal" allowBlank="1" showInputMessage="1" showErrorMessage="1" sqref="L15:L17">
      <formula1>0</formula1>
      <formula2>293</formula2>
    </dataValidation>
    <dataValidation type="decimal" allowBlank="1" showInputMessage="1" showErrorMessage="1" sqref="G12">
      <formula1>0</formula1>
      <formula2>106.5</formula2>
    </dataValidation>
    <dataValidation type="decimal" allowBlank="1" showInputMessage="1" showErrorMessage="1" sqref="G11">
      <formula1>0</formula1>
      <formula2>159</formula2>
    </dataValidation>
    <dataValidation type="whole" allowBlank="1" showInputMessage="1" showErrorMessage="1" error="Valor da h/a acima do máximo permitido, conforme Resolução CONSUNi 013/2009." sqref="D11">
      <formula1>0</formula1>
      <formula2>266</formula2>
    </dataValidation>
    <dataValidation type="whole" allowBlank="1" showInputMessage="1" showErrorMessage="1" error="Valor da h/a acima do máximo permitido, conforme Resolução CONSUNi 013/2009." sqref="D12:D13">
      <formula1>0</formula1>
      <formula2>159</formula2>
    </dataValidation>
    <dataValidation type="whole" allowBlank="1" showInputMessage="1" showErrorMessage="1" sqref="F17">
      <formula1>0</formula1>
      <formula2>213</formula2>
    </dataValidation>
    <dataValidation type="whole" allowBlank="1" showInputMessage="1" showErrorMessage="1" error="Valor acima do máximo permitido, conforme Decreto n. 6.114/2007." sqref="I14:I17">
      <formula1>0</formula1>
      <formula2>293</formula2>
    </dataValidation>
    <dataValidation type="whole" allowBlank="1" showInputMessage="1" showErrorMessage="1" error="Valor da h/a acima do máximo permitido, conforme Resolução CONSUNi 013/2009." sqref="D14">
      <formula1>0</formula1>
      <formula2>213</formula2>
    </dataValidation>
    <dataValidation type="list" allowBlank="1" showInputMessage="1" showErrorMessage="1" errorTitle="Orientação" error="Escolha uma das opções." sqref="E22:E25">
      <formula1>$P$2:$P$4</formula1>
    </dataValidation>
  </dataValidations>
  <printOptions horizontalCentered="1"/>
  <pageMargins left="0.9055118110236221" right="0.31496062992125984" top="0.78740157480314965" bottom="0.39370078740157483" header="0.31496062992125984" footer="0.31496062992125984"/>
  <pageSetup paperSize="9" scale="90" orientation="landscape" r:id="rId1"/>
  <headerFooter>
    <oddHeader>&amp;CPlano de Aplicação de Recursos Financeiros</oddHeader>
  </headerFooter>
  <rowBreaks count="2" manualBreakCount="2">
    <brk id="25" max="10" man="1"/>
    <brk id="49" max="10" man="1"/>
  </rowBreaks>
  <ignoredErrors>
    <ignoredError sqref="K29 K30:K48 K54:K73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Anexo I</vt:lpstr>
      <vt:lpstr>Anexo II</vt:lpstr>
      <vt:lpstr>Pessoal UFG</vt:lpstr>
      <vt:lpstr>'Anexo I'!Area_de_impressao</vt:lpstr>
      <vt:lpstr>'Anexo II'!Area_de_impressao</vt:lpstr>
      <vt:lpstr>'Pessoal UFG'!Area_de_impressao</vt:lpstr>
      <vt:lpstr>Titulação</vt:lpstr>
      <vt:lpstr>'Anexo II'!Titulos_de_impressao</vt:lpstr>
      <vt:lpstr>'Pessoal UFG'!Titulos_de_impressao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Cristiane</cp:lastModifiedBy>
  <cp:lastPrinted>2018-04-26T22:52:57Z</cp:lastPrinted>
  <dcterms:created xsi:type="dcterms:W3CDTF">2014-12-29T13:55:54Z</dcterms:created>
  <dcterms:modified xsi:type="dcterms:W3CDTF">2018-11-20T12:22:23Z</dcterms:modified>
</cp:coreProperties>
</file>