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uper FH\Downloads\"/>
    </mc:Choice>
  </mc:AlternateContent>
  <xr:revisionPtr revIDLastSave="0" documentId="13_ncr:1_{431EB593-9E4E-478B-8522-D6C65F510E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utor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rnNU92zH1sAbxRKC7TTkv+HtrGfeD9zLMTYjGsmgMY="/>
    </ext>
  </extLst>
</workbook>
</file>

<file path=xl/calcChain.xml><?xml version="1.0" encoding="utf-8"?>
<calcChain xmlns="http://schemas.openxmlformats.org/spreadsheetml/2006/main">
  <c r="N89" i="1" l="1"/>
  <c r="N88" i="1"/>
  <c r="N87" i="1"/>
  <c r="N86" i="1"/>
  <c r="N85" i="1"/>
  <c r="N84" i="1"/>
  <c r="N82" i="1"/>
  <c r="N81" i="1"/>
  <c r="N80" i="1"/>
  <c r="N79" i="1"/>
  <c r="N78" i="1"/>
  <c r="N77" i="1"/>
  <c r="N76" i="1"/>
  <c r="N75" i="1"/>
  <c r="P70" i="1"/>
  <c r="P69" i="1"/>
  <c r="P68" i="1"/>
  <c r="P67" i="1"/>
  <c r="P66" i="1"/>
  <c r="P65" i="1"/>
  <c r="P64" i="1"/>
  <c r="P63" i="1"/>
  <c r="P62" i="1"/>
  <c r="P61" i="1"/>
  <c r="P60" i="1"/>
  <c r="P59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J40" i="1"/>
  <c r="J39" i="1"/>
  <c r="J38" i="1"/>
  <c r="J37" i="1"/>
  <c r="J36" i="1"/>
  <c r="J35" i="1"/>
  <c r="J34" i="1"/>
  <c r="J33" i="1"/>
  <c r="J27" i="1"/>
  <c r="J26" i="1"/>
  <c r="J20" i="1"/>
  <c r="J19" i="1"/>
  <c r="J18" i="1"/>
  <c r="K18" i="1" s="1"/>
  <c r="J17" i="1"/>
  <c r="J16" i="1"/>
  <c r="J14" i="1"/>
  <c r="J13" i="1"/>
  <c r="J12" i="1"/>
  <c r="J11" i="1"/>
  <c r="J10" i="1"/>
  <c r="J9" i="1"/>
  <c r="J15" i="1" s="1"/>
  <c r="K15" i="1" s="1"/>
  <c r="J7" i="1"/>
  <c r="J6" i="1"/>
  <c r="J8" i="1" s="1"/>
  <c r="K8" i="1" s="1"/>
  <c r="J23" i="1" l="1"/>
  <c r="N83" i="1"/>
  <c r="O83" i="1" s="1"/>
  <c r="J41" i="1"/>
  <c r="K41" i="1" s="1"/>
  <c r="J31" i="1" s="1"/>
  <c r="P58" i="1"/>
  <c r="Q58" i="1" s="1"/>
  <c r="N90" i="1"/>
  <c r="O90" i="1" s="1"/>
  <c r="P71" i="1"/>
  <c r="Q71" i="1" s="1"/>
  <c r="J21" i="1"/>
  <c r="K21" i="1" s="1"/>
  <c r="J4" i="1"/>
  <c r="P43" i="1" l="1"/>
  <c r="N73" i="1"/>
</calcChain>
</file>

<file path=xl/sharedStrings.xml><?xml version="1.0" encoding="utf-8"?>
<sst xmlns="http://schemas.openxmlformats.org/spreadsheetml/2006/main" count="104" uniqueCount="86">
  <si>
    <t>1) FORMAÇÃO ACADÊMICA COMPLEMENTAR</t>
  </si>
  <si>
    <t>NATUREZA</t>
  </si>
  <si>
    <t>PONTUAÇÃO</t>
  </si>
  <si>
    <t>Curso de Especialização lato sensu concluído na Área de História</t>
  </si>
  <si>
    <t>Curso de Especialização lato sensu concluído em Áreas afins</t>
  </si>
  <si>
    <t>Máximo de 50 (cinquenta) pontos</t>
  </si>
  <si>
    <t>Cursos Extra-Curriculares realizados na Área de História - 64 horas ou mais</t>
  </si>
  <si>
    <t>Cursos Extra-Curriculares realizados em Áreas afins - 64 horas ou mais</t>
  </si>
  <si>
    <t>Cursos Extra-Curriculares realizados na Área de História - entre 12 e 64 horas</t>
  </si>
  <si>
    <t>Cursos Extra-Curriculares realizados em Áreas afins - entre 12 e 64 horas</t>
  </si>
  <si>
    <t>Mini-cursos Extra-Curriculares realizados na Área de História - 12 horas ou menos</t>
  </si>
  <si>
    <t>Mini-cursos Extra-Curriculares realizados em Áreas afins - 12 horas ou menos</t>
  </si>
  <si>
    <t>Máximo de 20 (vinte) pontos na soma de todos os itens imediatamente acima</t>
  </si>
  <si>
    <t>Estágio ou Monitoria realizados na Área de História - mais de 64 horas - com ou sem bolsa</t>
  </si>
  <si>
    <t>Estágio ou Monitoria realizados em Áreas afins - mais de 64 horas - com ou sem bolsa</t>
  </si>
  <si>
    <t>Eventos Científicos na Área de História - participação como ouvinte - mais de 8 horas</t>
  </si>
  <si>
    <t>Eventos Científicos em Áreas afins - participação como ouvinte - mais de 8 horas</t>
  </si>
  <si>
    <t>Máximo de 10 (dez) pontos na soma de todos os itens imediatamente acima</t>
  </si>
  <si>
    <t>2) DESEMPENHO ACADÊMICO (MESTRADO)</t>
  </si>
  <si>
    <t>Percentual de Notas Máximas (entre 9,0 e 10,0 ou equivalente) nas Disciplinas do Curso de Mestrado*</t>
  </si>
  <si>
    <t>(Nº Percentual) pts</t>
  </si>
  <si>
    <t>Tempo de conclusão do Curso de Mestrado (1ª matrícula - Defesa) menor que 30 meses</t>
  </si>
  <si>
    <t>Tempo de conclusão do Curso de Mestrado (1ª matrícula - Defesa) entre 30 e 36 meses</t>
  </si>
  <si>
    <t>Tempo de conclusão do Curso de Mestrado (1ª matrícula - Defesa) maior que 36 meses</t>
  </si>
  <si>
    <t>Conceito atribuído pela CAPES na última avaliação trienal ao Curso de Mestrado realizado</t>
  </si>
  <si>
    <t>3) ATIVIDADES DE PESQUISA</t>
  </si>
  <si>
    <t>Coordenador de Projeto de Pesquisa* na área de História - com bolsa/financiamento</t>
  </si>
  <si>
    <t>Coordenador de Projeto de Pesquisa* na área de História - sem bolsa/financiamento</t>
  </si>
  <si>
    <t>Coordenador de Projeto de Pesquisa* em Áreas afins - com bolsa/financiamento</t>
  </si>
  <si>
    <t>Coordenador de Projeto de Pesquisa* em Áreas afins - sem bolsa/financiamento</t>
  </si>
  <si>
    <t>Participante de Projeto de Pesquisa* na área de História - com bolsa/financiamento</t>
  </si>
  <si>
    <t>Participante de Projeto de Pesquisa* na área de História - sem bolsa/financiamento</t>
  </si>
  <si>
    <t>Participante de Projeto de Pesquisa* em Áreas afins - com bolsa/financiamento</t>
  </si>
  <si>
    <t>Participante de Projeto de Pesquisa* em Áreas afins - sem bolsa/financiamento</t>
  </si>
  <si>
    <t>Máximo de 100 (cem) pontos neste item 3</t>
  </si>
  <si>
    <t>4) PRODUÇÃO ACADÊMICO-CIENTÍFICA</t>
  </si>
  <si>
    <t>Livro publicado (incluindo co-autoria) com editora e ISBN - com conteúdo na área de História</t>
  </si>
  <si>
    <t>Livro publicado (incluindo co-autoria) com editora e ISBN - com conteúdo em Áreas afins</t>
  </si>
  <si>
    <t>Trabalho premiado em evento científico ou por agências de fomento ou por entidades/instituições acadêmico-científicas</t>
  </si>
  <si>
    <t>Livro Paradidático publicado (incluindo co-autoria) com editora e ISBN - na área de História</t>
  </si>
  <si>
    <t>Livro Paradidático publicado (incluindo co-autoria) com editora e ISBN - em Áreas afins</t>
  </si>
  <si>
    <t>Capítulo de Livro-Coletânea publicado (incluindo co-autoria) com editora e ISBN - com conteúdo na área de História</t>
  </si>
  <si>
    <t>Capítulo de Livro-Coletânea publicado (incluindo co-autoria) com editora e ISBN - com conteúdo em Áreas afins</t>
  </si>
  <si>
    <t>Livro-Coletânea organizado (incluindo co-organização) com editora e ISBN - com conteúdo na área de História</t>
  </si>
  <si>
    <t>Livro-Coletânea organizado (incluindo co-organização) com editora e ISBN - com conteúdo em Áreas afins</t>
  </si>
  <si>
    <t>Artigo completo publicado (incluindo co-autoria) em periódico científico especializado, com corpo editorial e ISBN</t>
  </si>
  <si>
    <t xml:space="preserve">Trabalho completo publicado em anais de evento acadêmico-científico, com conteúdo na área de História </t>
  </si>
  <si>
    <t>Trabalho completo publicado em anais de evento acadêmico-científico, com conteúdo em Áreas afins</t>
  </si>
  <si>
    <t>Máximo de 100 (cem) pontos na soma de todos os itens acima</t>
  </si>
  <si>
    <t>Conferência ou palestra ministrada em evento acadêmico-científico na área de História</t>
  </si>
  <si>
    <t>Conferência ou palestra ministrada em evento acadêmico-científico em Áreas afins</t>
  </si>
  <si>
    <t>Editoria ou participação em conselho editorial de revista ou periódicos acadêmico-científicos na área de História</t>
  </si>
  <si>
    <t>Editoria ou participação em conselho editorial de revista ou periódicos acadêmico-científicos em Áreas afins</t>
  </si>
  <si>
    <t>Artigo de opinião ou de divulgação científica publicado em jornais ou revistas tipo magazines com conteúdo na área de História – incluindo textos didáticos para uso local</t>
  </si>
  <si>
    <t>Artigo de opinião ou de divulgação científica publicado em jornais ou revistas tipo magazines com conteúdo em Áreas afins – incluindo textos didáticos para uso local</t>
  </si>
  <si>
    <t>Resenha publicada em periódico científico especializado, com corpo editorial e ISBN, de obra com conteúdo na área de História - versão impressa ou eletrônica</t>
  </si>
  <si>
    <t>Resenha publicada em periódico científico especializado, com corpo editorial e ISBN, de obra com conteúdo em Áreas afins - versão impressa ou eletrônica</t>
  </si>
  <si>
    <t>Resumo de trabalho publicado em anais de evento acadêmico-científico, com conteúdo na área de História</t>
  </si>
  <si>
    <t>Resumo de trabalho publicado em anais de evento acadêmico-científico, com conteúdo em Áreas afins</t>
  </si>
  <si>
    <t>Trabalho apresentado (comunicação oral) em evento acadêmico-científico - com conteúdo na área de História</t>
  </si>
  <si>
    <t>Trabalho apresentado (comunicação oral) em evento acadêmico-científico - com conteúdo em Áreas afins</t>
  </si>
  <si>
    <t>Máximo de 24 (vinte e quatro) pontos na soma de todos os itens imediatamente acima</t>
  </si>
  <si>
    <t>5) ATIVIDADES DE DOCÊNCIA E SIMILARES</t>
  </si>
  <si>
    <t xml:space="preserve">Disciplina ministrada em curso de Graduação (semestral) ou módulo ministrado em curso de Especialização com conteúdo na área de História </t>
  </si>
  <si>
    <t xml:space="preserve">Disciplina ministrada em curso de Graduação (semestral) ou módulo ministrado em curso de Especialização com conteúdo em Áreas afins </t>
  </si>
  <si>
    <t>Cursos Extra-Curriculares ministrados na Área de História - 64 horas ou mais – Máximo de 2 (dois)</t>
  </si>
  <si>
    <t>Cursos Extra-Curriculares ministrados em Áreas afins - 64 horas ou mais – Máximo de 2 (dois)</t>
  </si>
  <si>
    <t>Cursos Extra-Curriculares ministrados na Área de História - entre 12 e 64 horas – Máximo de 2 (dois)</t>
  </si>
  <si>
    <t>Cursos Extra-Curriculares ministrados em Áreas afins - entre 12 e 64 horas – Máximo de 2 (dois)</t>
  </si>
  <si>
    <t xml:space="preserve">Mini-cursos Extra-Curriculares ministrados na Área de História - 12 horas ou menos – Máximo de 2 (dois) </t>
  </si>
  <si>
    <t>Mini-cursos Extra-Curriculares ministrados em Áreas afins - 12 horas ou menos – Máximo de 2 (dois)</t>
  </si>
  <si>
    <t>Máximo de 80 (oitenta) pontos na soma de todos os itens acima</t>
  </si>
  <si>
    <t>Orientação de Trabalho Final/Monografia de curso de Graduação ou de Especialização concluído(a) e aprovado(a) - na área de História</t>
  </si>
  <si>
    <t>Orientação de Trabalho Final/Monografia de curso de Graduação ou de Especialização concluído(a) e aprovado(a) - em Áreas afins</t>
  </si>
  <si>
    <t>Orientação de Estágio ou Monitoria na Área de História - mais de 64 horas</t>
  </si>
  <si>
    <t>Orientação de Estágio ou Monitoria em Áreas afins - mais de 64 horas</t>
  </si>
  <si>
    <t>Participação em Banca de defesa de Trabalho Final de curso de Graduação ou de Especialização</t>
  </si>
  <si>
    <t>Máximo de 45 (quarenta e cinco) pontos na soma de todos os itens imediatamente acima</t>
  </si>
  <si>
    <t>DIGITE AQUI O SEU NOME</t>
  </si>
  <si>
    <t>ATENÇÃO CANDIDATO(A)!!!</t>
  </si>
  <si>
    <t xml:space="preserve">Preencha exclusivamente as células em roxo. </t>
  </si>
  <si>
    <t>Colocar o percentual em numeral, excluindo-se o símbolo de porcentagem (%)</t>
  </si>
  <si>
    <t>Preencha somente um item do Tempo de Conclusão, de acordo com o tempo de defesa indicado na Tabela. Inserir somente o número 1 no item selecionado</t>
  </si>
  <si>
    <t>Preencha exclusivamente com a quantidade de atividades realizadas.</t>
  </si>
  <si>
    <t>Preencha somente com a quantidade de atividades realizadas</t>
  </si>
  <si>
    <t>TABELA DE PONTUAÇÃO DE CURRÍCULO - DOUTORADO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</si>
</sst>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 Narrow"/>
    </font>
    <font>
      <sz val="9"/>
      <color theme="1"/>
      <name val="Arial Narrow"/>
    </font>
    <font>
      <i/>
      <sz val="9"/>
      <color theme="1"/>
      <name val="Arial Narrow"/>
    </font>
    <font>
      <b/>
      <i/>
      <sz val="10"/>
      <color theme="1"/>
      <name val="Arial"/>
    </font>
    <font>
      <sz val="10"/>
      <color theme="1"/>
      <name val="Arial"/>
      <family val="2"/>
    </font>
    <font>
      <b/>
      <sz val="14"/>
      <color rgb="FFFF0000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B2A1C7"/>
        <bgColor rgb="FFB2A1C7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2" fillId="3" borderId="4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3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8" fillId="0" borderId="0" xfId="0" applyFont="1"/>
    <xf numFmtId="0" fontId="7" fillId="0" borderId="0" xfId="0" applyFont="1"/>
    <xf numFmtId="0" fontId="9" fillId="0" borderId="0" xfId="0" applyFont="1"/>
    <xf numFmtId="0" fontId="7" fillId="0" borderId="8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topLeftCell="A17" workbookViewId="0">
      <selection activeCell="F15" sqref="F15"/>
    </sheetView>
  </sheetViews>
  <sheetFormatPr defaultColWidth="12.5703125" defaultRowHeight="15" customHeight="1" x14ac:dyDescent="0.2"/>
  <cols>
    <col min="1" max="8" width="9.140625" customWidth="1"/>
    <col min="9" max="9" width="12.28515625" customWidth="1"/>
    <col min="10" max="10" width="10.42578125" customWidth="1"/>
    <col min="11" max="17" width="9.140625" customWidth="1"/>
    <col min="18" max="26" width="8" customWidth="1"/>
  </cols>
  <sheetData>
    <row r="1" spans="1:26" ht="15" customHeight="1" x14ac:dyDescent="0.25">
      <c r="A1" s="13" t="s">
        <v>78</v>
      </c>
    </row>
    <row r="2" spans="1:26" ht="15" customHeight="1" x14ac:dyDescent="0.25">
      <c r="A2" s="15" t="s">
        <v>85</v>
      </c>
      <c r="K2" s="18" t="s">
        <v>79</v>
      </c>
    </row>
    <row r="3" spans="1:26" ht="15" customHeight="1" x14ac:dyDescent="0.25">
      <c r="K3" s="19" t="s">
        <v>80</v>
      </c>
    </row>
    <row r="4" spans="1:26" ht="13.5" customHeight="1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3">
        <f>SUM(K8,K15,K18,K21)</f>
        <v>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2" t="s">
        <v>1</v>
      </c>
      <c r="B5" s="2"/>
      <c r="C5" s="2"/>
      <c r="D5" s="2"/>
      <c r="E5" s="2"/>
      <c r="F5" s="2"/>
      <c r="G5" s="2"/>
      <c r="H5" s="2"/>
      <c r="I5" s="2"/>
      <c r="J5" s="4" t="s">
        <v>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2" t="s">
        <v>3</v>
      </c>
      <c r="B6" s="2"/>
      <c r="C6" s="2"/>
      <c r="D6" s="2"/>
      <c r="E6" s="2"/>
      <c r="F6" s="2"/>
      <c r="G6" s="2"/>
      <c r="H6" s="2"/>
      <c r="I6" s="2"/>
      <c r="J6" s="5">
        <f>PRODUCT(50)*K6</f>
        <v>0</v>
      </c>
      <c r="K6" s="6"/>
      <c r="L6" s="16" t="s">
        <v>83</v>
      </c>
      <c r="M6" s="17"/>
      <c r="N6" s="17"/>
      <c r="O6" s="17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2" t="s">
        <v>4</v>
      </c>
      <c r="B7" s="2"/>
      <c r="C7" s="2"/>
      <c r="D7" s="2"/>
      <c r="E7" s="2"/>
      <c r="F7" s="2"/>
      <c r="G7" s="2"/>
      <c r="H7" s="2"/>
      <c r="I7" s="2"/>
      <c r="J7" s="5">
        <f>PRODUCT(35)*K7</f>
        <v>0</v>
      </c>
      <c r="K7" s="6"/>
      <c r="L7" s="16"/>
      <c r="M7" s="17"/>
      <c r="N7" s="17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" t="s">
        <v>5</v>
      </c>
      <c r="B8" s="2"/>
      <c r="C8" s="2"/>
      <c r="D8" s="2"/>
      <c r="E8" s="2"/>
      <c r="F8" s="2"/>
      <c r="G8" s="2"/>
      <c r="H8" s="2"/>
      <c r="I8" s="2"/>
      <c r="J8" s="7">
        <f>SUM(J6:J7)</f>
        <v>0</v>
      </c>
      <c r="K8" s="8">
        <f>IF(J8&gt;50,50,J8)</f>
        <v>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2" t="s">
        <v>6</v>
      </c>
      <c r="B9" s="2"/>
      <c r="C9" s="2"/>
      <c r="D9" s="2"/>
      <c r="E9" s="2"/>
      <c r="F9" s="2"/>
      <c r="G9" s="2"/>
      <c r="H9" s="2"/>
      <c r="I9" s="2"/>
      <c r="J9" s="5">
        <f>PRODUCT(12)*K9</f>
        <v>0</v>
      </c>
      <c r="K9" s="6"/>
      <c r="L9" s="20" t="s">
        <v>83</v>
      </c>
      <c r="M9" s="21"/>
      <c r="N9" s="21"/>
      <c r="O9" s="2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2" t="s">
        <v>7</v>
      </c>
      <c r="B10" s="2"/>
      <c r="C10" s="2"/>
      <c r="D10" s="2"/>
      <c r="E10" s="2"/>
      <c r="F10" s="2"/>
      <c r="G10" s="2"/>
      <c r="H10" s="2"/>
      <c r="I10" s="2"/>
      <c r="J10" s="5">
        <f>PRODUCT(9)*K10</f>
        <v>0</v>
      </c>
      <c r="K10" s="6"/>
      <c r="L10" s="20"/>
      <c r="M10" s="21"/>
      <c r="N10" s="21"/>
      <c r="O10" s="2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2" t="s">
        <v>8</v>
      </c>
      <c r="B11" s="2"/>
      <c r="C11" s="2"/>
      <c r="D11" s="2"/>
      <c r="E11" s="2"/>
      <c r="F11" s="2"/>
      <c r="G11" s="2"/>
      <c r="H11" s="2"/>
      <c r="I11" s="2"/>
      <c r="J11" s="5">
        <f>PRODUCT(8)*K11</f>
        <v>0</v>
      </c>
      <c r="K11" s="6"/>
      <c r="L11" s="20"/>
      <c r="M11" s="21"/>
      <c r="N11" s="21"/>
      <c r="O11" s="2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2" t="s">
        <v>9</v>
      </c>
      <c r="B12" s="2"/>
      <c r="C12" s="2"/>
      <c r="D12" s="2"/>
      <c r="E12" s="2"/>
      <c r="F12" s="2"/>
      <c r="G12" s="2"/>
      <c r="H12" s="2"/>
      <c r="I12" s="2"/>
      <c r="J12" s="5">
        <f t="shared" ref="J12:J13" si="0">PRODUCT(6)*K12</f>
        <v>0</v>
      </c>
      <c r="K12" s="6"/>
      <c r="L12" s="20"/>
      <c r="M12" s="21"/>
      <c r="N12" s="21"/>
      <c r="O12" s="2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2" t="s">
        <v>10</v>
      </c>
      <c r="B13" s="2"/>
      <c r="C13" s="2"/>
      <c r="D13" s="2"/>
      <c r="E13" s="2"/>
      <c r="F13" s="2"/>
      <c r="G13" s="2"/>
      <c r="H13" s="2"/>
      <c r="I13" s="2"/>
      <c r="J13" s="5">
        <f t="shared" si="0"/>
        <v>0</v>
      </c>
      <c r="K13" s="6"/>
      <c r="L13" s="20"/>
      <c r="M13" s="21"/>
      <c r="N13" s="21"/>
      <c r="O13" s="2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2" t="s">
        <v>11</v>
      </c>
      <c r="B14" s="2"/>
      <c r="C14" s="2"/>
      <c r="D14" s="2"/>
      <c r="E14" s="2"/>
      <c r="F14" s="2"/>
      <c r="G14" s="2"/>
      <c r="H14" s="2"/>
      <c r="I14" s="2"/>
      <c r="J14" s="5">
        <f>PRODUCT(4)*K14</f>
        <v>0</v>
      </c>
      <c r="K14" s="6"/>
      <c r="L14" s="20"/>
      <c r="M14" s="21"/>
      <c r="N14" s="21"/>
      <c r="O14" s="2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1" t="s">
        <v>12</v>
      </c>
      <c r="B15" s="2"/>
      <c r="C15" s="2"/>
      <c r="D15" s="2"/>
      <c r="E15" s="2"/>
      <c r="F15" s="2"/>
      <c r="G15" s="2"/>
      <c r="H15" s="2"/>
      <c r="I15" s="2"/>
      <c r="J15" s="7">
        <f>SUM(J9:J14)</f>
        <v>0</v>
      </c>
      <c r="K15" s="8">
        <f>IF(J15&gt;20,20,J15)</f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2" t="s">
        <v>13</v>
      </c>
      <c r="B16" s="2"/>
      <c r="C16" s="2"/>
      <c r="D16" s="2"/>
      <c r="E16" s="2"/>
      <c r="F16" s="2"/>
      <c r="G16" s="2"/>
      <c r="H16" s="2"/>
      <c r="I16" s="2"/>
      <c r="J16" s="5">
        <f>PRODUCT(20)*K16</f>
        <v>0</v>
      </c>
      <c r="K16" s="6"/>
      <c r="L16" s="16" t="s">
        <v>83</v>
      </c>
      <c r="M16" s="17"/>
      <c r="N16" s="17"/>
      <c r="O16" s="1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2" t="s">
        <v>14</v>
      </c>
      <c r="B17" s="2"/>
      <c r="C17" s="2"/>
      <c r="D17" s="2"/>
      <c r="E17" s="2"/>
      <c r="F17" s="2"/>
      <c r="G17" s="2"/>
      <c r="H17" s="2"/>
      <c r="I17" s="2"/>
      <c r="J17" s="5">
        <f>PRODUCT(15)*K17</f>
        <v>0</v>
      </c>
      <c r="K17" s="6"/>
      <c r="L17" s="16"/>
      <c r="M17" s="17"/>
      <c r="N17" s="17"/>
      <c r="O17" s="17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1" t="s">
        <v>12</v>
      </c>
      <c r="B18" s="2"/>
      <c r="C18" s="2"/>
      <c r="D18" s="2"/>
      <c r="E18" s="2"/>
      <c r="F18" s="2"/>
      <c r="G18" s="2"/>
      <c r="H18" s="2"/>
      <c r="I18" s="2"/>
      <c r="J18" s="7">
        <f>SUM(J16:J17)</f>
        <v>0</v>
      </c>
      <c r="K18" s="8">
        <f>IF(J18&gt;20,20,J18)</f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2" t="s">
        <v>15</v>
      </c>
      <c r="B19" s="2"/>
      <c r="C19" s="2"/>
      <c r="D19" s="2"/>
      <c r="E19" s="2"/>
      <c r="F19" s="2"/>
      <c r="G19" s="2"/>
      <c r="H19" s="2"/>
      <c r="I19" s="2"/>
      <c r="J19" s="5">
        <f>PRODUCT(2)*K19</f>
        <v>0</v>
      </c>
      <c r="K19" s="6"/>
      <c r="L19" s="16" t="s">
        <v>83</v>
      </c>
      <c r="M19" s="17"/>
      <c r="N19" s="17"/>
      <c r="O19" s="17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2" t="s">
        <v>16</v>
      </c>
      <c r="B20" s="2"/>
      <c r="C20" s="2"/>
      <c r="D20" s="2"/>
      <c r="E20" s="2"/>
      <c r="F20" s="2"/>
      <c r="G20" s="2"/>
      <c r="H20" s="2"/>
      <c r="I20" s="2"/>
      <c r="J20" s="5">
        <f>PRODUCT(1)*K20</f>
        <v>0</v>
      </c>
      <c r="K20" s="6"/>
      <c r="L20" s="16"/>
      <c r="M20" s="17"/>
      <c r="N20" s="17"/>
      <c r="O20" s="17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1" t="s">
        <v>17</v>
      </c>
      <c r="B21" s="2"/>
      <c r="C21" s="2"/>
      <c r="D21" s="2"/>
      <c r="E21" s="2"/>
      <c r="F21" s="2"/>
      <c r="G21" s="2"/>
      <c r="H21" s="2"/>
      <c r="I21" s="2"/>
      <c r="J21" s="7">
        <f>SUM(J19:J20)</f>
        <v>0</v>
      </c>
      <c r="K21" s="8">
        <f>IF(J21&gt;10,10,J21)</f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1" t="s">
        <v>18</v>
      </c>
      <c r="B23" s="2"/>
      <c r="C23" s="2"/>
      <c r="D23" s="2"/>
      <c r="E23" s="2"/>
      <c r="F23" s="2"/>
      <c r="G23" s="2"/>
      <c r="H23" s="2"/>
      <c r="I23" s="2"/>
      <c r="J23" s="3">
        <f>SUM(J26,J27,K25)</f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">
      <c r="A24" s="2" t="s">
        <v>1</v>
      </c>
      <c r="B24" s="2"/>
      <c r="C24" s="2"/>
      <c r="D24" s="2"/>
      <c r="E24" s="2"/>
      <c r="F24" s="2"/>
      <c r="G24" s="2"/>
      <c r="H24" s="2"/>
      <c r="I24" s="2"/>
      <c r="J24" s="9" t="s">
        <v>2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7.75" customHeight="1" x14ac:dyDescent="0.2">
      <c r="A25" s="2" t="s">
        <v>19</v>
      </c>
      <c r="B25" s="2"/>
      <c r="C25" s="2"/>
      <c r="D25" s="2"/>
      <c r="E25" s="2"/>
      <c r="F25" s="2"/>
      <c r="G25" s="2"/>
      <c r="H25" s="2"/>
      <c r="I25" s="2"/>
      <c r="J25" s="10" t="s">
        <v>20</v>
      </c>
      <c r="K25" s="2"/>
      <c r="L25" s="14" t="s">
        <v>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2" t="s">
        <v>21</v>
      </c>
      <c r="B26" s="2"/>
      <c r="C26" s="2"/>
      <c r="D26" s="2"/>
      <c r="E26" s="2"/>
      <c r="F26" s="2"/>
      <c r="G26" s="2"/>
      <c r="H26" s="2"/>
      <c r="I26" s="2"/>
      <c r="J26" s="11">
        <f>PRODUCT(20)*K26</f>
        <v>0</v>
      </c>
      <c r="K26" s="6"/>
      <c r="L26" s="16" t="s">
        <v>82</v>
      </c>
      <c r="M26" s="17"/>
      <c r="N26" s="17"/>
      <c r="O26" s="17"/>
      <c r="P26" s="17"/>
      <c r="Q26" s="17"/>
      <c r="R26" s="17"/>
      <c r="S26" s="17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2" t="s">
        <v>22</v>
      </c>
      <c r="B27" s="2"/>
      <c r="C27" s="2"/>
      <c r="D27" s="2"/>
      <c r="E27" s="2"/>
      <c r="F27" s="2"/>
      <c r="G27" s="2"/>
      <c r="H27" s="2"/>
      <c r="I27" s="2"/>
      <c r="J27" s="5">
        <f>PRODUCT(10)*K27</f>
        <v>0</v>
      </c>
      <c r="K27" s="6"/>
      <c r="L27" s="16"/>
      <c r="M27" s="17"/>
      <c r="N27" s="17"/>
      <c r="O27" s="17"/>
      <c r="P27" s="17"/>
      <c r="Q27" s="17"/>
      <c r="R27" s="17"/>
      <c r="S27" s="17"/>
      <c r="T27" s="2"/>
      <c r="U27" s="2"/>
      <c r="V27" s="2"/>
      <c r="W27" s="2"/>
      <c r="X27" s="2"/>
      <c r="Y27" s="2"/>
      <c r="Z27" s="2"/>
    </row>
    <row r="28" spans="1:26" ht="14.25" customHeight="1" x14ac:dyDescent="0.2">
      <c r="A28" s="2" t="s">
        <v>23</v>
      </c>
      <c r="B28" s="2"/>
      <c r="C28" s="2"/>
      <c r="D28" s="2"/>
      <c r="E28" s="2"/>
      <c r="F28" s="2"/>
      <c r="G28" s="2"/>
      <c r="H28" s="2"/>
      <c r="I28" s="2"/>
      <c r="J28" s="12">
        <v>0</v>
      </c>
      <c r="K28" s="6"/>
      <c r="L28" s="16"/>
      <c r="M28" s="17"/>
      <c r="N28" s="17"/>
      <c r="O28" s="17"/>
      <c r="P28" s="17"/>
      <c r="Q28" s="17"/>
      <c r="R28" s="17"/>
      <c r="S28" s="17"/>
      <c r="T28" s="2"/>
      <c r="U28" s="2"/>
      <c r="V28" s="2"/>
      <c r="W28" s="2"/>
      <c r="X28" s="2"/>
      <c r="Y28" s="2"/>
      <c r="Z28" s="2"/>
    </row>
    <row r="29" spans="1:26" ht="14.25" customHeight="1" x14ac:dyDescent="0.2">
      <c r="A29" s="2" t="s">
        <v>24</v>
      </c>
      <c r="B29" s="2"/>
      <c r="C29" s="2"/>
      <c r="D29" s="2"/>
      <c r="E29" s="2"/>
      <c r="F29" s="2"/>
      <c r="G29" s="2"/>
      <c r="H29" s="2"/>
      <c r="I29" s="2"/>
      <c r="J29" s="12">
        <v>0</v>
      </c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1" t="s">
        <v>25</v>
      </c>
      <c r="B31" s="2"/>
      <c r="C31" s="2"/>
      <c r="D31" s="2"/>
      <c r="E31" s="2"/>
      <c r="F31" s="2"/>
      <c r="G31" s="2"/>
      <c r="H31" s="2"/>
      <c r="I31" s="2"/>
      <c r="J31" s="3">
        <f>SUM(K41)</f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">
      <c r="A32" s="2" t="s">
        <v>1</v>
      </c>
      <c r="B32" s="2"/>
      <c r="C32" s="2"/>
      <c r="D32" s="2"/>
      <c r="E32" s="2"/>
      <c r="F32" s="2"/>
      <c r="G32" s="2"/>
      <c r="H32" s="2"/>
      <c r="I32" s="2"/>
      <c r="J32" s="4" t="s">
        <v>2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2" t="s">
        <v>26</v>
      </c>
      <c r="B33" s="2"/>
      <c r="C33" s="2"/>
      <c r="D33" s="2"/>
      <c r="E33" s="2"/>
      <c r="F33" s="2"/>
      <c r="G33" s="2"/>
      <c r="H33" s="2"/>
      <c r="I33" s="2"/>
      <c r="J33" s="5">
        <f>PRODUCT(100)*K33</f>
        <v>0</v>
      </c>
      <c r="K33" s="6"/>
      <c r="L33" s="20" t="s">
        <v>83</v>
      </c>
      <c r="M33" s="21"/>
      <c r="N33" s="21"/>
      <c r="O33" s="21"/>
      <c r="P33" s="21"/>
      <c r="Q33" s="21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2" t="s">
        <v>27</v>
      </c>
      <c r="B34" s="2"/>
      <c r="C34" s="2"/>
      <c r="D34" s="2"/>
      <c r="E34" s="2"/>
      <c r="F34" s="2"/>
      <c r="G34" s="2"/>
      <c r="H34" s="2"/>
      <c r="I34" s="2"/>
      <c r="J34" s="5">
        <f>PRODUCT(50)*K34</f>
        <v>0</v>
      </c>
      <c r="K34" s="6"/>
      <c r="L34" s="20"/>
      <c r="M34" s="21"/>
      <c r="N34" s="21"/>
      <c r="O34" s="21"/>
      <c r="P34" s="21"/>
      <c r="Q34" s="21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2" t="s">
        <v>28</v>
      </c>
      <c r="B35" s="2"/>
      <c r="C35" s="2"/>
      <c r="D35" s="2"/>
      <c r="E35" s="2"/>
      <c r="F35" s="2"/>
      <c r="G35" s="2"/>
      <c r="H35" s="2"/>
      <c r="I35" s="2"/>
      <c r="J35" s="5">
        <f>PRODUCT(80)*K35</f>
        <v>0</v>
      </c>
      <c r="K35" s="6"/>
      <c r="L35" s="20"/>
      <c r="M35" s="21"/>
      <c r="N35" s="21"/>
      <c r="O35" s="21"/>
      <c r="P35" s="21"/>
      <c r="Q35" s="21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2" t="s">
        <v>29</v>
      </c>
      <c r="B36" s="2"/>
      <c r="C36" s="2"/>
      <c r="D36" s="2"/>
      <c r="E36" s="2"/>
      <c r="F36" s="2"/>
      <c r="G36" s="2"/>
      <c r="H36" s="2"/>
      <c r="I36" s="2"/>
      <c r="J36" s="5">
        <f>PRODUCT(40)*K36</f>
        <v>0</v>
      </c>
      <c r="K36" s="6"/>
      <c r="L36" s="20"/>
      <c r="M36" s="21"/>
      <c r="N36" s="21"/>
      <c r="O36" s="21"/>
      <c r="P36" s="21"/>
      <c r="Q36" s="21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2" t="s">
        <v>30</v>
      </c>
      <c r="B37" s="2"/>
      <c r="C37" s="2"/>
      <c r="D37" s="2"/>
      <c r="E37" s="2"/>
      <c r="F37" s="2"/>
      <c r="G37" s="2"/>
      <c r="H37" s="2"/>
      <c r="I37" s="2"/>
      <c r="J37" s="5">
        <f>PRODUCT(50)*K37</f>
        <v>0</v>
      </c>
      <c r="K37" s="6"/>
      <c r="L37" s="20"/>
      <c r="M37" s="21"/>
      <c r="N37" s="21"/>
      <c r="O37" s="21"/>
      <c r="P37" s="21"/>
      <c r="Q37" s="21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2" t="s">
        <v>31</v>
      </c>
      <c r="B38" s="2"/>
      <c r="C38" s="2"/>
      <c r="D38" s="2"/>
      <c r="E38" s="2"/>
      <c r="F38" s="2"/>
      <c r="G38" s="2"/>
      <c r="H38" s="2"/>
      <c r="I38" s="2"/>
      <c r="J38" s="5">
        <f>PRODUCT(25)*K38</f>
        <v>0</v>
      </c>
      <c r="K38" s="6"/>
      <c r="L38" s="20"/>
      <c r="M38" s="21"/>
      <c r="N38" s="21"/>
      <c r="O38" s="21"/>
      <c r="P38" s="21"/>
      <c r="Q38" s="21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2" t="s">
        <v>32</v>
      </c>
      <c r="B39" s="2"/>
      <c r="C39" s="2"/>
      <c r="D39" s="2"/>
      <c r="E39" s="2"/>
      <c r="F39" s="2"/>
      <c r="G39" s="2"/>
      <c r="H39" s="2"/>
      <c r="I39" s="2"/>
      <c r="J39" s="5">
        <f>PRODUCT(40)*K39</f>
        <v>0</v>
      </c>
      <c r="K39" s="6"/>
      <c r="L39" s="20"/>
      <c r="M39" s="21"/>
      <c r="N39" s="21"/>
      <c r="O39" s="21"/>
      <c r="P39" s="21"/>
      <c r="Q39" s="21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2" t="s">
        <v>33</v>
      </c>
      <c r="B40" s="2"/>
      <c r="C40" s="2"/>
      <c r="D40" s="2"/>
      <c r="E40" s="2"/>
      <c r="F40" s="2"/>
      <c r="G40" s="2"/>
      <c r="H40" s="2"/>
      <c r="I40" s="2"/>
      <c r="J40" s="5">
        <f>PRODUCT(20)*K40</f>
        <v>0</v>
      </c>
      <c r="K40" s="6"/>
      <c r="L40" s="20"/>
      <c r="M40" s="21"/>
      <c r="N40" s="21"/>
      <c r="O40" s="21"/>
      <c r="P40" s="21"/>
      <c r="Q40" s="21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2" t="s">
        <v>34</v>
      </c>
      <c r="B41" s="2"/>
      <c r="C41" s="2"/>
      <c r="D41" s="2"/>
      <c r="E41" s="2"/>
      <c r="F41" s="2"/>
      <c r="G41" s="2"/>
      <c r="H41" s="2"/>
      <c r="I41" s="2"/>
      <c r="J41" s="7">
        <f>SUM(J33:J40)</f>
        <v>0</v>
      </c>
      <c r="K41" s="8">
        <f>IF(J41&gt;100,100,J41)</f>
        <v>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1" t="s">
        <v>35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>SUM(Q58,Q71)</f>
        <v>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 x14ac:dyDescent="0.2">
      <c r="A44" s="2" t="s">
        <v>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4" t="s">
        <v>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2" t="s">
        <v>36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5">
        <f>PRODUCT(60)*Q45</f>
        <v>0</v>
      </c>
      <c r="Q45" s="6"/>
      <c r="R45" s="20" t="s">
        <v>84</v>
      </c>
      <c r="S45" s="21"/>
      <c r="T45" s="21"/>
      <c r="U45" s="21"/>
      <c r="V45" s="21"/>
      <c r="W45" s="21"/>
      <c r="X45" s="21"/>
      <c r="Y45" s="2"/>
      <c r="Z45" s="2"/>
    </row>
    <row r="46" spans="1:26" ht="13.5" customHeight="1" x14ac:dyDescent="0.2">
      <c r="A46" s="2" t="s">
        <v>37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5">
        <f t="shared" ref="P46:P47" si="1">PRODUCT(45)*Q46</f>
        <v>0</v>
      </c>
      <c r="Q46" s="6"/>
      <c r="R46" s="20"/>
      <c r="S46" s="21"/>
      <c r="T46" s="21"/>
      <c r="U46" s="21"/>
      <c r="V46" s="21"/>
      <c r="W46" s="21"/>
      <c r="X46" s="21"/>
      <c r="Y46" s="2"/>
      <c r="Z46" s="2"/>
    </row>
    <row r="47" spans="1:26" ht="13.5" customHeight="1" x14ac:dyDescent="0.2">
      <c r="A47" s="2" t="s">
        <v>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5">
        <f t="shared" si="1"/>
        <v>0</v>
      </c>
      <c r="Q47" s="6"/>
      <c r="R47" s="20"/>
      <c r="S47" s="21"/>
      <c r="T47" s="21"/>
      <c r="U47" s="21"/>
      <c r="V47" s="21"/>
      <c r="W47" s="21"/>
      <c r="X47" s="21"/>
      <c r="Y47" s="2"/>
      <c r="Z47" s="2"/>
    </row>
    <row r="48" spans="1:26" ht="13.5" customHeight="1" x14ac:dyDescent="0.2">
      <c r="A48" s="2" t="s">
        <v>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5">
        <f>PRODUCT(20)*Q48</f>
        <v>0</v>
      </c>
      <c r="Q48" s="6"/>
      <c r="R48" s="20"/>
      <c r="S48" s="21"/>
      <c r="T48" s="21"/>
      <c r="U48" s="21"/>
      <c r="V48" s="21"/>
      <c r="W48" s="21"/>
      <c r="X48" s="21"/>
      <c r="Y48" s="2"/>
      <c r="Z48" s="2"/>
    </row>
    <row r="49" spans="1:26" ht="13.5" customHeight="1" x14ac:dyDescent="0.2">
      <c r="A49" s="2" t="s">
        <v>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5">
        <f>PRODUCT(15)*Q49</f>
        <v>0</v>
      </c>
      <c r="Q49" s="6"/>
      <c r="R49" s="20"/>
      <c r="S49" s="21"/>
      <c r="T49" s="21"/>
      <c r="U49" s="21"/>
      <c r="V49" s="21"/>
      <c r="W49" s="21"/>
      <c r="X49" s="21"/>
      <c r="Y49" s="2"/>
      <c r="Z49" s="2"/>
    </row>
    <row r="50" spans="1:26" ht="13.5" customHeight="1" x14ac:dyDescent="0.2">
      <c r="A50" s="2" t="s">
        <v>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5">
        <f>PRODUCT(20)*Q50</f>
        <v>0</v>
      </c>
      <c r="Q50" s="6"/>
      <c r="R50" s="20"/>
      <c r="S50" s="21"/>
      <c r="T50" s="21"/>
      <c r="U50" s="21"/>
      <c r="V50" s="21"/>
      <c r="W50" s="21"/>
      <c r="X50" s="21"/>
      <c r="Y50" s="2"/>
      <c r="Z50" s="2"/>
    </row>
    <row r="51" spans="1:26" ht="13.5" customHeight="1" x14ac:dyDescent="0.2">
      <c r="A51" s="2" t="s">
        <v>42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5">
        <f>PRODUCT(15)*Q51</f>
        <v>0</v>
      </c>
      <c r="Q51" s="6"/>
      <c r="R51" s="20"/>
      <c r="S51" s="21"/>
      <c r="T51" s="21"/>
      <c r="U51" s="21"/>
      <c r="V51" s="21"/>
      <c r="W51" s="21"/>
      <c r="X51" s="21"/>
      <c r="Y51" s="2"/>
      <c r="Z51" s="2"/>
    </row>
    <row r="52" spans="1:26" ht="13.5" customHeight="1" x14ac:dyDescent="0.2">
      <c r="A52" s="2" t="s">
        <v>43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5">
        <f>PRODUCT(20)*Q52</f>
        <v>0</v>
      </c>
      <c r="Q52" s="6"/>
      <c r="R52" s="20"/>
      <c r="S52" s="21"/>
      <c r="T52" s="21"/>
      <c r="U52" s="21"/>
      <c r="V52" s="21"/>
      <c r="W52" s="21"/>
      <c r="X52" s="21"/>
      <c r="Y52" s="2"/>
      <c r="Z52" s="2"/>
    </row>
    <row r="53" spans="1:26" ht="13.5" customHeight="1" x14ac:dyDescent="0.2">
      <c r="A53" s="2" t="s">
        <v>44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5">
        <f>PRODUCT(15)*Q53</f>
        <v>0</v>
      </c>
      <c r="Q53" s="6"/>
      <c r="R53" s="20"/>
      <c r="S53" s="21"/>
      <c r="T53" s="21"/>
      <c r="U53" s="21"/>
      <c r="V53" s="21"/>
      <c r="W53" s="21"/>
      <c r="X53" s="21"/>
      <c r="Y53" s="2"/>
      <c r="Z53" s="2"/>
    </row>
    <row r="54" spans="1:26" ht="13.5" customHeight="1" x14ac:dyDescent="0.2">
      <c r="A54" s="2" t="s">
        <v>45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5">
        <f>PRODUCT(20)*Q54</f>
        <v>0</v>
      </c>
      <c r="Q54" s="6"/>
      <c r="R54" s="20"/>
      <c r="S54" s="21"/>
      <c r="T54" s="21"/>
      <c r="U54" s="21"/>
      <c r="V54" s="21"/>
      <c r="W54" s="21"/>
      <c r="X54" s="21"/>
      <c r="Y54" s="2"/>
      <c r="Z54" s="2"/>
    </row>
    <row r="55" spans="1:26" ht="13.5" customHeight="1" x14ac:dyDescent="0.2">
      <c r="A55" s="2" t="s">
        <v>45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5">
        <f>PRODUCT(15)*Q55</f>
        <v>0</v>
      </c>
      <c r="Q55" s="6"/>
      <c r="R55" s="20"/>
      <c r="S55" s="21"/>
      <c r="T55" s="21"/>
      <c r="U55" s="21"/>
      <c r="V55" s="21"/>
      <c r="W55" s="21"/>
      <c r="X55" s="21"/>
      <c r="Y55" s="2"/>
      <c r="Z55" s="2"/>
    </row>
    <row r="56" spans="1:26" ht="13.5" customHeight="1" x14ac:dyDescent="0.2">
      <c r="A56" s="2" t="s">
        <v>46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5">
        <f>PRODUCT(10)*Q56</f>
        <v>0</v>
      </c>
      <c r="Q56" s="6"/>
      <c r="R56" s="20"/>
      <c r="S56" s="21"/>
      <c r="T56" s="21"/>
      <c r="U56" s="21"/>
      <c r="V56" s="21"/>
      <c r="W56" s="21"/>
      <c r="X56" s="21"/>
      <c r="Y56" s="2"/>
      <c r="Z56" s="2"/>
    </row>
    <row r="57" spans="1:26" ht="13.5" customHeight="1" x14ac:dyDescent="0.2">
      <c r="A57" s="2" t="s">
        <v>47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5">
        <f>PRODUCT(8)*Q57</f>
        <v>0</v>
      </c>
      <c r="Q57" s="6"/>
      <c r="R57" s="20"/>
      <c r="S57" s="21"/>
      <c r="T57" s="21"/>
      <c r="U57" s="21"/>
      <c r="V57" s="21"/>
      <c r="W57" s="21"/>
      <c r="X57" s="21"/>
      <c r="Y57" s="2"/>
      <c r="Z57" s="2"/>
    </row>
    <row r="58" spans="1:26" ht="13.5" customHeight="1" x14ac:dyDescent="0.2">
      <c r="A58" s="1" t="s">
        <v>48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7">
        <f>SUM(P45:P57)</f>
        <v>0</v>
      </c>
      <c r="Q58" s="8">
        <f>IF(P58&gt;100,100,P58)</f>
        <v>0</v>
      </c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 t="s">
        <v>49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5">
        <f>PRODUCT(8)*Q59</f>
        <v>0</v>
      </c>
      <c r="Q59" s="6"/>
      <c r="R59" s="20" t="s">
        <v>84</v>
      </c>
      <c r="S59" s="21"/>
      <c r="T59" s="21"/>
      <c r="U59" s="21"/>
      <c r="V59" s="21"/>
      <c r="W59" s="21"/>
      <c r="X59" s="21"/>
      <c r="Y59" s="2"/>
      <c r="Z59" s="2"/>
    </row>
    <row r="60" spans="1:26" ht="13.5" customHeight="1" x14ac:dyDescent="0.2">
      <c r="A60" s="2" t="s">
        <v>50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5">
        <f>PRODUCT(6)*Q60</f>
        <v>0</v>
      </c>
      <c r="Q60" s="6"/>
      <c r="R60" s="20"/>
      <c r="S60" s="21"/>
      <c r="T60" s="21"/>
      <c r="U60" s="21"/>
      <c r="V60" s="21"/>
      <c r="W60" s="21"/>
      <c r="X60" s="21"/>
      <c r="Y60" s="2"/>
      <c r="Z60" s="2"/>
    </row>
    <row r="61" spans="1:26" ht="13.5" customHeight="1" x14ac:dyDescent="0.2">
      <c r="A61" s="2" t="s">
        <v>51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5">
        <f>PRODUCT(8)*Q61</f>
        <v>0</v>
      </c>
      <c r="Q61" s="6"/>
      <c r="R61" s="20"/>
      <c r="S61" s="21"/>
      <c r="T61" s="21"/>
      <c r="U61" s="21"/>
      <c r="V61" s="21"/>
      <c r="W61" s="21"/>
      <c r="X61" s="21"/>
      <c r="Y61" s="2"/>
      <c r="Z61" s="2"/>
    </row>
    <row r="62" spans="1:26" ht="13.5" customHeight="1" x14ac:dyDescent="0.2">
      <c r="A62" s="2" t="s">
        <v>52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5">
        <f>PRODUCT(6)*Q62</f>
        <v>0</v>
      </c>
      <c r="Q62" s="6"/>
      <c r="R62" s="20"/>
      <c r="S62" s="21"/>
      <c r="T62" s="21"/>
      <c r="U62" s="21"/>
      <c r="V62" s="21"/>
      <c r="W62" s="21"/>
      <c r="X62" s="21"/>
      <c r="Y62" s="2"/>
      <c r="Z62" s="2"/>
    </row>
    <row r="63" spans="1:26" ht="13.5" customHeight="1" x14ac:dyDescent="0.2">
      <c r="A63" s="2" t="s">
        <v>53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5">
        <f>PRODUCT(4)*Q63</f>
        <v>0</v>
      </c>
      <c r="Q63" s="6"/>
      <c r="R63" s="20"/>
      <c r="S63" s="21"/>
      <c r="T63" s="21"/>
      <c r="U63" s="21"/>
      <c r="V63" s="21"/>
      <c r="W63" s="21"/>
      <c r="X63" s="21"/>
      <c r="Y63" s="2"/>
      <c r="Z63" s="2"/>
    </row>
    <row r="64" spans="1:26" ht="13.5" customHeight="1" x14ac:dyDescent="0.2">
      <c r="A64" s="2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5">
        <f>PRODUCT(3)*Q64</f>
        <v>0</v>
      </c>
      <c r="Q64" s="6"/>
      <c r="R64" s="20"/>
      <c r="S64" s="21"/>
      <c r="T64" s="21"/>
      <c r="U64" s="21"/>
      <c r="V64" s="21"/>
      <c r="W64" s="21"/>
      <c r="X64" s="21"/>
      <c r="Y64" s="2"/>
      <c r="Z64" s="2"/>
    </row>
    <row r="65" spans="1:26" ht="13.5" customHeight="1" x14ac:dyDescent="0.2">
      <c r="A65" s="2" t="s">
        <v>55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5">
        <f>PRODUCT(4)*Q65</f>
        <v>0</v>
      </c>
      <c r="Q65" s="6"/>
      <c r="R65" s="20"/>
      <c r="S65" s="21"/>
      <c r="T65" s="21"/>
      <c r="U65" s="21"/>
      <c r="V65" s="21"/>
      <c r="W65" s="21"/>
      <c r="X65" s="21"/>
      <c r="Y65" s="2"/>
      <c r="Z65" s="2"/>
    </row>
    <row r="66" spans="1:26" ht="13.5" customHeight="1" x14ac:dyDescent="0.2">
      <c r="A66" s="2" t="s">
        <v>56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5">
        <f>PRODUCT(3)*Q66</f>
        <v>0</v>
      </c>
      <c r="Q66" s="6"/>
      <c r="R66" s="20"/>
      <c r="S66" s="21"/>
      <c r="T66" s="21"/>
      <c r="U66" s="21"/>
      <c r="V66" s="21"/>
      <c r="W66" s="21"/>
      <c r="X66" s="21"/>
      <c r="Y66" s="2"/>
      <c r="Z66" s="2"/>
    </row>
    <row r="67" spans="1:26" ht="13.5" customHeight="1" x14ac:dyDescent="0.2">
      <c r="A67" s="2" t="s">
        <v>57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5">
        <f>PRODUCT(4)*Q67</f>
        <v>0</v>
      </c>
      <c r="Q67" s="6"/>
      <c r="R67" s="20"/>
      <c r="S67" s="21"/>
      <c r="T67" s="21"/>
      <c r="U67" s="21"/>
      <c r="V67" s="21"/>
      <c r="W67" s="21"/>
      <c r="X67" s="21"/>
      <c r="Y67" s="2"/>
      <c r="Z67" s="2"/>
    </row>
    <row r="68" spans="1:26" ht="13.5" customHeight="1" x14ac:dyDescent="0.2">
      <c r="A68" s="2" t="s">
        <v>58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5">
        <f>PRODUCT(3)*Q68</f>
        <v>0</v>
      </c>
      <c r="Q68" s="6"/>
      <c r="R68" s="20"/>
      <c r="S68" s="21"/>
      <c r="T68" s="21"/>
      <c r="U68" s="21"/>
      <c r="V68" s="21"/>
      <c r="W68" s="21"/>
      <c r="X68" s="21"/>
      <c r="Y68" s="2"/>
      <c r="Z68" s="2"/>
    </row>
    <row r="69" spans="1:26" ht="13.5" customHeight="1" x14ac:dyDescent="0.2">
      <c r="A69" s="2" t="s">
        <v>59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5">
        <f>PRODUCT(4)*Q69</f>
        <v>0</v>
      </c>
      <c r="Q69" s="6"/>
      <c r="R69" s="20"/>
      <c r="S69" s="21"/>
      <c r="T69" s="21"/>
      <c r="U69" s="21"/>
      <c r="V69" s="21"/>
      <c r="W69" s="21"/>
      <c r="X69" s="21"/>
      <c r="Y69" s="2"/>
      <c r="Z69" s="2"/>
    </row>
    <row r="70" spans="1:26" ht="13.5" customHeight="1" x14ac:dyDescent="0.2">
      <c r="A70" s="2" t="s">
        <v>60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5">
        <f>PRODUCT(3)*Q70</f>
        <v>0</v>
      </c>
      <c r="Q70" s="6"/>
      <c r="R70" s="20"/>
      <c r="S70" s="21"/>
      <c r="T70" s="21"/>
      <c r="U70" s="21"/>
      <c r="V70" s="21"/>
      <c r="W70" s="21"/>
      <c r="X70" s="21"/>
      <c r="Y70" s="2"/>
      <c r="Z70" s="2"/>
    </row>
    <row r="71" spans="1:26" ht="13.5" customHeight="1" x14ac:dyDescent="0.2">
      <c r="A71" s="1" t="s">
        <v>61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7">
        <f>SUM(P59:P70)</f>
        <v>0</v>
      </c>
      <c r="Q71" s="8">
        <f>IF(P71&gt;24,24,P71)</f>
        <v>0</v>
      </c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1" t="s">
        <v>62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>
        <f>SUM(O83,O90)</f>
        <v>0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7.75" customHeight="1" x14ac:dyDescent="0.2">
      <c r="A74" s="2" t="s">
        <v>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4" t="s">
        <v>2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 t="s">
        <v>63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5">
        <f>PRODUCT(20)*O75</f>
        <v>0</v>
      </c>
      <c r="O75" s="6"/>
      <c r="P75" s="20" t="s">
        <v>84</v>
      </c>
      <c r="Q75" s="21"/>
      <c r="R75" s="21"/>
      <c r="S75" s="21"/>
      <c r="T75" s="21"/>
      <c r="U75" s="21"/>
      <c r="V75" s="21"/>
      <c r="W75" s="2"/>
      <c r="X75" s="2"/>
      <c r="Y75" s="2"/>
      <c r="Z75" s="2"/>
    </row>
    <row r="76" spans="1:26" ht="13.5" customHeight="1" x14ac:dyDescent="0.2">
      <c r="A76" s="2" t="s">
        <v>64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5">
        <f>PRODUCT(15)*O76</f>
        <v>0</v>
      </c>
      <c r="O76" s="6"/>
      <c r="P76" s="20"/>
      <c r="Q76" s="21"/>
      <c r="R76" s="21"/>
      <c r="S76" s="21"/>
      <c r="T76" s="21"/>
      <c r="U76" s="21"/>
      <c r="V76" s="21"/>
      <c r="W76" s="2"/>
      <c r="X76" s="2"/>
      <c r="Y76" s="2"/>
      <c r="Z76" s="2"/>
    </row>
    <row r="77" spans="1:26" ht="13.5" customHeight="1" x14ac:dyDescent="0.2">
      <c r="A77" s="2" t="s">
        <v>65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5">
        <f>PRODUCT(20)*O77</f>
        <v>0</v>
      </c>
      <c r="O77" s="6"/>
      <c r="P77" s="20"/>
      <c r="Q77" s="21"/>
      <c r="R77" s="21"/>
      <c r="S77" s="21"/>
      <c r="T77" s="21"/>
      <c r="U77" s="21"/>
      <c r="V77" s="21"/>
      <c r="W77" s="2"/>
      <c r="X77" s="2"/>
      <c r="Y77" s="2"/>
      <c r="Z77" s="2"/>
    </row>
    <row r="78" spans="1:26" ht="13.5" customHeight="1" x14ac:dyDescent="0.2">
      <c r="A78" s="2" t="s">
        <v>66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5">
        <f t="shared" ref="N78:N79" si="2">PRODUCT(15)*O78</f>
        <v>0</v>
      </c>
      <c r="O78" s="6"/>
      <c r="P78" s="20"/>
      <c r="Q78" s="21"/>
      <c r="R78" s="21"/>
      <c r="S78" s="21"/>
      <c r="T78" s="21"/>
      <c r="U78" s="21"/>
      <c r="V78" s="21"/>
      <c r="W78" s="2"/>
      <c r="X78" s="2"/>
      <c r="Y78" s="2"/>
      <c r="Z78" s="2"/>
    </row>
    <row r="79" spans="1:26" ht="13.5" customHeight="1" x14ac:dyDescent="0.2">
      <c r="A79" s="2" t="s">
        <v>67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5">
        <f t="shared" si="2"/>
        <v>0</v>
      </c>
      <c r="O79" s="6"/>
      <c r="P79" s="20"/>
      <c r="Q79" s="21"/>
      <c r="R79" s="21"/>
      <c r="S79" s="21"/>
      <c r="T79" s="21"/>
      <c r="U79" s="21"/>
      <c r="V79" s="21"/>
      <c r="W79" s="2"/>
      <c r="X79" s="2"/>
      <c r="Y79" s="2"/>
      <c r="Z79" s="2"/>
    </row>
    <row r="80" spans="1:26" ht="13.5" customHeight="1" x14ac:dyDescent="0.2">
      <c r="A80" s="2" t="s">
        <v>68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5">
        <f t="shared" ref="N80:N81" si="3">PRODUCT(10)*O80</f>
        <v>0</v>
      </c>
      <c r="O80" s="6"/>
      <c r="P80" s="20"/>
      <c r="Q80" s="21"/>
      <c r="R80" s="21"/>
      <c r="S80" s="21"/>
      <c r="T80" s="21"/>
      <c r="U80" s="21"/>
      <c r="V80" s="21"/>
      <c r="W80" s="2"/>
      <c r="X80" s="2"/>
      <c r="Y80" s="2"/>
      <c r="Z80" s="2"/>
    </row>
    <row r="81" spans="1:26" ht="13.5" customHeight="1" x14ac:dyDescent="0.2">
      <c r="A81" s="2" t="s">
        <v>69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5">
        <f t="shared" si="3"/>
        <v>0</v>
      </c>
      <c r="O81" s="6"/>
      <c r="P81" s="20"/>
      <c r="Q81" s="21"/>
      <c r="R81" s="21"/>
      <c r="S81" s="21"/>
      <c r="T81" s="21"/>
      <c r="U81" s="21"/>
      <c r="V81" s="21"/>
      <c r="W81" s="2"/>
      <c r="X81" s="2"/>
      <c r="Y81" s="2"/>
      <c r="Z81" s="2"/>
    </row>
    <row r="82" spans="1:26" ht="13.5" customHeight="1" x14ac:dyDescent="0.2">
      <c r="A82" s="2" t="s">
        <v>70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5">
        <f>PRODUCT(7)*O82</f>
        <v>0</v>
      </c>
      <c r="O82" s="6"/>
      <c r="P82" s="20"/>
      <c r="Q82" s="21"/>
      <c r="R82" s="21"/>
      <c r="S82" s="21"/>
      <c r="T82" s="21"/>
      <c r="U82" s="21"/>
      <c r="V82" s="21"/>
      <c r="W82" s="2"/>
      <c r="X82" s="2"/>
      <c r="Y82" s="2"/>
      <c r="Z82" s="2"/>
    </row>
    <row r="83" spans="1:26" ht="13.5" customHeight="1" x14ac:dyDescent="0.2">
      <c r="A83" s="1" t="s">
        <v>71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7">
        <f>SUM(N75:N82)</f>
        <v>0</v>
      </c>
      <c r="O83" s="8">
        <f>IF(N83&gt;80,80,N83)</f>
        <v>0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 t="s">
        <v>72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5">
        <f>PRODUCT(15)*O84</f>
        <v>0</v>
      </c>
      <c r="O84" s="6"/>
      <c r="P84" s="20" t="s">
        <v>84</v>
      </c>
      <c r="Q84" s="21"/>
      <c r="R84" s="21"/>
      <c r="S84" s="21"/>
      <c r="T84" s="21"/>
      <c r="U84" s="21"/>
      <c r="V84" s="21"/>
      <c r="W84" s="2"/>
      <c r="X84" s="2"/>
      <c r="Y84" s="2"/>
      <c r="Z84" s="2"/>
    </row>
    <row r="85" spans="1:26" ht="13.5" customHeight="1" x14ac:dyDescent="0.2">
      <c r="A85" s="2" t="s">
        <v>73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5">
        <f t="shared" ref="N85:N86" si="4">PRODUCT(10)*O85</f>
        <v>0</v>
      </c>
      <c r="O85" s="6"/>
      <c r="P85" s="20"/>
      <c r="Q85" s="21"/>
      <c r="R85" s="21"/>
      <c r="S85" s="21"/>
      <c r="T85" s="21"/>
      <c r="U85" s="21"/>
      <c r="V85" s="21"/>
      <c r="W85" s="2"/>
      <c r="X85" s="2"/>
      <c r="Y85" s="2"/>
      <c r="Z85" s="2"/>
    </row>
    <row r="86" spans="1:26" ht="13.5" customHeight="1" x14ac:dyDescent="0.2">
      <c r="A86" s="2" t="s">
        <v>74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5">
        <f t="shared" si="4"/>
        <v>0</v>
      </c>
      <c r="O86" s="6"/>
      <c r="P86" s="20"/>
      <c r="Q86" s="21"/>
      <c r="R86" s="21"/>
      <c r="S86" s="21"/>
      <c r="T86" s="21"/>
      <c r="U86" s="21"/>
      <c r="V86" s="21"/>
      <c r="W86" s="2"/>
      <c r="X86" s="2"/>
      <c r="Y86" s="2"/>
      <c r="Z86" s="2"/>
    </row>
    <row r="87" spans="1:26" ht="13.5" customHeight="1" x14ac:dyDescent="0.2">
      <c r="A87" s="2" t="s">
        <v>75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5">
        <f>PRODUCT(7)*O87</f>
        <v>0</v>
      </c>
      <c r="O87" s="6"/>
      <c r="P87" s="20"/>
      <c r="Q87" s="21"/>
      <c r="R87" s="21"/>
      <c r="S87" s="21"/>
      <c r="T87" s="21"/>
      <c r="U87" s="21"/>
      <c r="V87" s="21"/>
      <c r="W87" s="2"/>
      <c r="X87" s="2"/>
      <c r="Y87" s="2"/>
      <c r="Z87" s="2"/>
    </row>
    <row r="88" spans="1:26" ht="13.5" customHeight="1" x14ac:dyDescent="0.2">
      <c r="A88" s="2" t="s">
        <v>76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5">
        <f>PRODUCT(4)*O88</f>
        <v>0</v>
      </c>
      <c r="O88" s="6"/>
      <c r="P88" s="20"/>
      <c r="Q88" s="21"/>
      <c r="R88" s="21"/>
      <c r="S88" s="21"/>
      <c r="T88" s="21"/>
      <c r="U88" s="21"/>
      <c r="V88" s="21"/>
      <c r="W88" s="2"/>
      <c r="X88" s="2"/>
      <c r="Y88" s="2"/>
      <c r="Z88" s="2"/>
    </row>
    <row r="89" spans="1:26" ht="13.5" customHeight="1" x14ac:dyDescent="0.2">
      <c r="A89" s="2" t="s">
        <v>76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5">
        <f>PRODUCT(3)*O89</f>
        <v>0</v>
      </c>
      <c r="O89" s="6"/>
      <c r="P89" s="20"/>
      <c r="Q89" s="21"/>
      <c r="R89" s="21"/>
      <c r="S89" s="21"/>
      <c r="T89" s="21"/>
      <c r="U89" s="21"/>
      <c r="V89" s="21"/>
      <c r="W89" s="2"/>
      <c r="X89" s="2"/>
      <c r="Y89" s="2"/>
      <c r="Z89" s="2"/>
    </row>
    <row r="90" spans="1:26" ht="13.5" customHeight="1" x14ac:dyDescent="0.2">
      <c r="A90" s="1" t="s">
        <v>77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7">
        <f>SUM(N84:N89)</f>
        <v>0</v>
      </c>
      <c r="O90" s="8">
        <f>IF(N90&gt;45,45,N90)</f>
        <v>0</v>
      </c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10">
    <mergeCell ref="R45:X57"/>
    <mergeCell ref="R59:X70"/>
    <mergeCell ref="P75:V82"/>
    <mergeCell ref="P84:V89"/>
    <mergeCell ref="L6:O7"/>
    <mergeCell ref="L9:O14"/>
    <mergeCell ref="L16:O17"/>
    <mergeCell ref="L19:O20"/>
    <mergeCell ref="L26:S28"/>
    <mergeCell ref="L33:Q40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Doutorado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PPGH</dc:creator>
  <cp:lastModifiedBy>Jean Varela</cp:lastModifiedBy>
  <dcterms:created xsi:type="dcterms:W3CDTF">2019-10-30T12:47:46Z</dcterms:created>
  <dcterms:modified xsi:type="dcterms:W3CDTF">2025-06-05T00:35:24Z</dcterms:modified>
</cp:coreProperties>
</file>